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come TOTOKRA\Desktop\"/>
    </mc:Choice>
  </mc:AlternateContent>
  <xr:revisionPtr revIDLastSave="0" documentId="13_ncr:1_{142914B0-9CBB-482E-B5C3-E2E4DD926B64}" xr6:coauthVersionLast="47" xr6:coauthVersionMax="47" xr10:uidLastSave="{00000000-0000-0000-0000-000000000000}"/>
  <bookViews>
    <workbookView xWindow="-110" yWindow="-110" windowWidth="19420" windowHeight="10300" firstSheet="12" activeTab="12" xr2:uid="{C5438C82-5921-49E9-A392-F6178262D762}"/>
  </bookViews>
  <sheets>
    <sheet name="1 part IGR" sheetId="1" r:id="rId1"/>
    <sheet name="Graphique 1 part" sheetId="20" r:id="rId2"/>
    <sheet name="1,5 Parts" sheetId="2" r:id="rId3"/>
    <sheet name="Graphique 1,5 parts" sheetId="21" r:id="rId4"/>
    <sheet name="2 Parts" sheetId="3" r:id="rId5"/>
    <sheet name="Graphique 2 parts" sheetId="13" r:id="rId6"/>
    <sheet name="2,5 Parts" sheetId="4" r:id="rId7"/>
    <sheet name="Graphique 2,5 parts " sheetId="14" r:id="rId8"/>
    <sheet name="3 Parts" sheetId="5" r:id="rId9"/>
    <sheet name="Graphique 3 parts" sheetId="15" r:id="rId10"/>
    <sheet name="3,5 Parts" sheetId="6" r:id="rId11"/>
    <sheet name="Graphique 3,5 parts" sheetId="16" r:id="rId12"/>
    <sheet name="4 Parts" sheetId="7" r:id="rId13"/>
    <sheet name="Graphique 4 parts" sheetId="17" r:id="rId14"/>
    <sheet name="4,5 Parts" sheetId="8" r:id="rId15"/>
    <sheet name="Graphique 4,5 parts" sheetId="18" r:id="rId16"/>
    <sheet name="5 Parts" sheetId="9" r:id="rId17"/>
    <sheet name="Graphique 5 parts" sheetId="19" r:id="rId1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8" l="1"/>
  <c r="D10" i="8"/>
  <c r="D9" i="9"/>
  <c r="R11" i="2"/>
  <c r="G9" i="7"/>
  <c r="Q9" i="7" s="1"/>
  <c r="T9" i="7" s="1"/>
  <c r="D9" i="7"/>
  <c r="D10" i="7"/>
  <c r="D8" i="6"/>
  <c r="D9" i="6"/>
  <c r="D9" i="4"/>
  <c r="D10" i="4"/>
  <c r="D9" i="3"/>
  <c r="D10" i="3"/>
  <c r="D9" i="2"/>
  <c r="D8" i="1"/>
  <c r="D9" i="1"/>
  <c r="P43" i="1"/>
  <c r="L8" i="9"/>
  <c r="K8" i="9"/>
  <c r="J8" i="9"/>
  <c r="I8" i="9"/>
  <c r="L8" i="8"/>
  <c r="K8" i="8"/>
  <c r="J8" i="8"/>
  <c r="I8" i="8"/>
  <c r="L8" i="7"/>
  <c r="K8" i="7"/>
  <c r="J8" i="7"/>
  <c r="I8" i="7"/>
  <c r="L7" i="6"/>
  <c r="K7" i="6"/>
  <c r="J7" i="6"/>
  <c r="I7" i="6"/>
  <c r="L8" i="5"/>
  <c r="K8" i="5"/>
  <c r="J8" i="5"/>
  <c r="I8" i="5"/>
  <c r="L8" i="4"/>
  <c r="K8" i="4"/>
  <c r="J8" i="4"/>
  <c r="I8" i="4"/>
  <c r="L8" i="3"/>
  <c r="K8" i="3"/>
  <c r="J8" i="3"/>
  <c r="I8" i="3"/>
  <c r="L8" i="2"/>
  <c r="K8" i="2"/>
  <c r="J8" i="2"/>
  <c r="I8" i="2"/>
  <c r="R9" i="1"/>
  <c r="R8" i="1"/>
  <c r="Q8" i="1"/>
  <c r="Q27" i="2"/>
  <c r="R10" i="2"/>
  <c r="R9" i="2"/>
  <c r="Q9" i="2"/>
  <c r="R11" i="3"/>
  <c r="R10" i="3"/>
  <c r="R9" i="3"/>
  <c r="Q9" i="3"/>
  <c r="Q65" i="4"/>
  <c r="R12" i="4"/>
  <c r="R11" i="4"/>
  <c r="R10" i="4"/>
  <c r="R9" i="4"/>
  <c r="Q9" i="4"/>
  <c r="T9" i="4" s="1"/>
  <c r="R13" i="5"/>
  <c r="R12" i="5"/>
  <c r="R11" i="5"/>
  <c r="R10" i="5"/>
  <c r="S10" i="5" s="1"/>
  <c r="Q10" i="5"/>
  <c r="R9" i="5"/>
  <c r="Q9" i="5"/>
  <c r="R14" i="6"/>
  <c r="R13" i="6"/>
  <c r="R12" i="6"/>
  <c r="R11" i="6"/>
  <c r="R10" i="6"/>
  <c r="R9" i="6"/>
  <c r="R8" i="6"/>
  <c r="Q8" i="6"/>
  <c r="Q74" i="7"/>
  <c r="R16" i="7"/>
  <c r="R15" i="7"/>
  <c r="R14" i="7"/>
  <c r="R13" i="7"/>
  <c r="R12" i="7"/>
  <c r="R11" i="7"/>
  <c r="R10" i="7"/>
  <c r="R9" i="7"/>
  <c r="Q33" i="8"/>
  <c r="R17" i="8"/>
  <c r="R16" i="8"/>
  <c r="R15" i="8"/>
  <c r="R14" i="8"/>
  <c r="R13" i="8"/>
  <c r="R12" i="8"/>
  <c r="R11" i="8"/>
  <c r="R10" i="8"/>
  <c r="R9" i="8"/>
  <c r="Q9" i="8"/>
  <c r="R10" i="9"/>
  <c r="S10" i="9" s="1"/>
  <c r="R11" i="9"/>
  <c r="R12" i="9"/>
  <c r="R13" i="9"/>
  <c r="R14" i="9"/>
  <c r="S14" i="9" s="1"/>
  <c r="R15" i="9"/>
  <c r="R16" i="9"/>
  <c r="R17" i="9"/>
  <c r="R9" i="9"/>
  <c r="Q10" i="9"/>
  <c r="Q9" i="9"/>
  <c r="M74" i="9"/>
  <c r="L74" i="9"/>
  <c r="K74" i="9"/>
  <c r="J74" i="9"/>
  <c r="I74" i="9"/>
  <c r="M73" i="9"/>
  <c r="L73" i="9"/>
  <c r="K73" i="9"/>
  <c r="J73" i="9"/>
  <c r="I73" i="9"/>
  <c r="M72" i="9"/>
  <c r="L72" i="9"/>
  <c r="K72" i="9"/>
  <c r="J72" i="9"/>
  <c r="I72" i="9"/>
  <c r="M71" i="9"/>
  <c r="L71" i="9"/>
  <c r="K71" i="9"/>
  <c r="J71" i="9"/>
  <c r="I71" i="9"/>
  <c r="M70" i="9"/>
  <c r="L70" i="9"/>
  <c r="K70" i="9"/>
  <c r="J70" i="9"/>
  <c r="I70" i="9"/>
  <c r="M69" i="9"/>
  <c r="L69" i="9"/>
  <c r="K69" i="9"/>
  <c r="J69" i="9"/>
  <c r="I69" i="9"/>
  <c r="M68" i="9"/>
  <c r="L68" i="9"/>
  <c r="K68" i="9"/>
  <c r="J68" i="9"/>
  <c r="I68" i="9"/>
  <c r="M67" i="9"/>
  <c r="L67" i="9"/>
  <c r="K67" i="9"/>
  <c r="J67" i="9"/>
  <c r="I67" i="9"/>
  <c r="M66" i="9"/>
  <c r="L66" i="9"/>
  <c r="K66" i="9"/>
  <c r="J66" i="9"/>
  <c r="I66" i="9"/>
  <c r="M65" i="9"/>
  <c r="L65" i="9"/>
  <c r="K65" i="9"/>
  <c r="J65" i="9"/>
  <c r="I65" i="9"/>
  <c r="M64" i="9"/>
  <c r="L64" i="9"/>
  <c r="K64" i="9"/>
  <c r="J64" i="9"/>
  <c r="I64" i="9"/>
  <c r="M63" i="9"/>
  <c r="L63" i="9"/>
  <c r="K63" i="9"/>
  <c r="J63" i="9"/>
  <c r="I63" i="9"/>
  <c r="M62" i="9"/>
  <c r="L62" i="9"/>
  <c r="K62" i="9"/>
  <c r="J62" i="9"/>
  <c r="I62" i="9"/>
  <c r="M61" i="9"/>
  <c r="L61" i="9"/>
  <c r="K61" i="9"/>
  <c r="J61" i="9"/>
  <c r="I61" i="9"/>
  <c r="M60" i="9"/>
  <c r="L60" i="9"/>
  <c r="K60" i="9"/>
  <c r="J60" i="9"/>
  <c r="I60" i="9"/>
  <c r="M59" i="9"/>
  <c r="L59" i="9"/>
  <c r="K59" i="9"/>
  <c r="J59" i="9"/>
  <c r="I59" i="9"/>
  <c r="L58" i="9"/>
  <c r="K58" i="9"/>
  <c r="J58" i="9"/>
  <c r="I58" i="9"/>
  <c r="L57" i="9"/>
  <c r="K57" i="9"/>
  <c r="J57" i="9"/>
  <c r="I57" i="9"/>
  <c r="L56" i="9"/>
  <c r="K56" i="9"/>
  <c r="J56" i="9"/>
  <c r="I56" i="9"/>
  <c r="L55" i="9"/>
  <c r="K55" i="9"/>
  <c r="J55" i="9"/>
  <c r="I55" i="9"/>
  <c r="L54" i="9"/>
  <c r="K54" i="9"/>
  <c r="J54" i="9"/>
  <c r="I54" i="9"/>
  <c r="L53" i="9"/>
  <c r="K53" i="9"/>
  <c r="J53" i="9"/>
  <c r="I53" i="9"/>
  <c r="L52" i="9"/>
  <c r="K52" i="9"/>
  <c r="J52" i="9"/>
  <c r="I52" i="9"/>
  <c r="L51" i="9"/>
  <c r="K51" i="9"/>
  <c r="J51" i="9"/>
  <c r="I51" i="9"/>
  <c r="L50" i="9"/>
  <c r="K50" i="9"/>
  <c r="J50" i="9"/>
  <c r="I50" i="9"/>
  <c r="L49" i="9"/>
  <c r="K49" i="9"/>
  <c r="J49" i="9"/>
  <c r="I49" i="9"/>
  <c r="L48" i="9"/>
  <c r="K48" i="9"/>
  <c r="J48" i="9"/>
  <c r="I48" i="9"/>
  <c r="L47" i="9"/>
  <c r="K47" i="9"/>
  <c r="J47" i="9"/>
  <c r="I47" i="9"/>
  <c r="L46" i="9"/>
  <c r="K46" i="9"/>
  <c r="J46" i="9"/>
  <c r="I46" i="9"/>
  <c r="L45" i="9"/>
  <c r="K45" i="9"/>
  <c r="J45" i="9"/>
  <c r="I45" i="9"/>
  <c r="L44" i="9"/>
  <c r="K44" i="9"/>
  <c r="J44" i="9"/>
  <c r="I44" i="9"/>
  <c r="L43" i="9"/>
  <c r="K43" i="9"/>
  <c r="J43" i="9"/>
  <c r="I43" i="9"/>
  <c r="L42" i="9"/>
  <c r="K42" i="9"/>
  <c r="J42" i="9"/>
  <c r="I42" i="9"/>
  <c r="L41" i="9"/>
  <c r="K41" i="9"/>
  <c r="J41" i="9"/>
  <c r="I41" i="9"/>
  <c r="L40" i="9"/>
  <c r="K40" i="9"/>
  <c r="J40" i="9"/>
  <c r="I40" i="9"/>
  <c r="L39" i="9"/>
  <c r="K39" i="9"/>
  <c r="J39" i="9"/>
  <c r="I39" i="9"/>
  <c r="L38" i="9"/>
  <c r="K38" i="9"/>
  <c r="J38" i="9"/>
  <c r="I38" i="9"/>
  <c r="L37" i="9"/>
  <c r="K37" i="9"/>
  <c r="J37" i="9"/>
  <c r="I37" i="9"/>
  <c r="L36" i="9"/>
  <c r="K36" i="9"/>
  <c r="J36" i="9"/>
  <c r="I36" i="9"/>
  <c r="L35" i="9"/>
  <c r="K35" i="9"/>
  <c r="J35" i="9"/>
  <c r="I35" i="9"/>
  <c r="L34" i="9"/>
  <c r="K34" i="9"/>
  <c r="J34" i="9"/>
  <c r="I34" i="9"/>
  <c r="L33" i="9"/>
  <c r="K33" i="9"/>
  <c r="J33" i="9"/>
  <c r="I33" i="9"/>
  <c r="L32" i="9"/>
  <c r="K32" i="9"/>
  <c r="J32" i="9"/>
  <c r="I32" i="9"/>
  <c r="L31" i="9"/>
  <c r="K31" i="9"/>
  <c r="J31" i="9"/>
  <c r="I31" i="9"/>
  <c r="L30" i="9"/>
  <c r="K30" i="9"/>
  <c r="J30" i="9"/>
  <c r="I30" i="9"/>
  <c r="L29" i="9"/>
  <c r="K29" i="9"/>
  <c r="J29" i="9"/>
  <c r="I29" i="9"/>
  <c r="L28" i="9"/>
  <c r="K28" i="9"/>
  <c r="J28" i="9"/>
  <c r="I28" i="9"/>
  <c r="L27" i="9"/>
  <c r="K27" i="9"/>
  <c r="J27" i="9"/>
  <c r="I27" i="9"/>
  <c r="L26" i="9"/>
  <c r="K26" i="9"/>
  <c r="J26" i="9"/>
  <c r="I26" i="9"/>
  <c r="L25" i="9"/>
  <c r="K25" i="9"/>
  <c r="J25" i="9"/>
  <c r="I25" i="9"/>
  <c r="L24" i="9"/>
  <c r="K24" i="9"/>
  <c r="J24" i="9"/>
  <c r="I24" i="9"/>
  <c r="L23" i="9"/>
  <c r="K23" i="9"/>
  <c r="J23" i="9"/>
  <c r="I23" i="9"/>
  <c r="L22" i="9"/>
  <c r="K22" i="9"/>
  <c r="J22" i="9"/>
  <c r="I22" i="9"/>
  <c r="L21" i="9"/>
  <c r="J21" i="9"/>
  <c r="I21" i="9"/>
  <c r="L20" i="9"/>
  <c r="J20" i="9"/>
  <c r="I20" i="9"/>
  <c r="L19" i="9"/>
  <c r="J19" i="9"/>
  <c r="I19" i="9"/>
  <c r="L18" i="9"/>
  <c r="J18" i="9"/>
  <c r="I18" i="9"/>
  <c r="L17" i="9"/>
  <c r="J17" i="9"/>
  <c r="I17" i="9"/>
  <c r="L16" i="9"/>
  <c r="J16" i="9"/>
  <c r="I16" i="9"/>
  <c r="L15" i="9"/>
  <c r="J15" i="9"/>
  <c r="I15" i="9"/>
  <c r="L14" i="9"/>
  <c r="I14" i="9"/>
  <c r="L13" i="9"/>
  <c r="I13" i="9"/>
  <c r="L12" i="9"/>
  <c r="I12" i="9"/>
  <c r="L11" i="9"/>
  <c r="I11" i="9"/>
  <c r="L10" i="9"/>
  <c r="I10" i="9"/>
  <c r="M74" i="8"/>
  <c r="L74" i="8"/>
  <c r="K74" i="8"/>
  <c r="J74" i="8"/>
  <c r="I74" i="8"/>
  <c r="M73" i="8"/>
  <c r="L73" i="8"/>
  <c r="K73" i="8"/>
  <c r="J73" i="8"/>
  <c r="I73" i="8"/>
  <c r="M72" i="8"/>
  <c r="L72" i="8"/>
  <c r="K72" i="8"/>
  <c r="J72" i="8"/>
  <c r="I72" i="8"/>
  <c r="M71" i="8"/>
  <c r="L71" i="8"/>
  <c r="K71" i="8"/>
  <c r="J71" i="8"/>
  <c r="I71" i="8"/>
  <c r="M70" i="8"/>
  <c r="L70" i="8"/>
  <c r="K70" i="8"/>
  <c r="J70" i="8"/>
  <c r="I70" i="8"/>
  <c r="M69" i="8"/>
  <c r="L69" i="8"/>
  <c r="K69" i="8"/>
  <c r="J69" i="8"/>
  <c r="I69" i="8"/>
  <c r="M68" i="8"/>
  <c r="L68" i="8"/>
  <c r="K68" i="8"/>
  <c r="J68" i="8"/>
  <c r="I68" i="8"/>
  <c r="M67" i="8"/>
  <c r="L67" i="8"/>
  <c r="K67" i="8"/>
  <c r="J67" i="8"/>
  <c r="I67" i="8"/>
  <c r="M66" i="8"/>
  <c r="L66" i="8"/>
  <c r="K66" i="8"/>
  <c r="J66" i="8"/>
  <c r="I66" i="8"/>
  <c r="M65" i="8"/>
  <c r="L65" i="8"/>
  <c r="K65" i="8"/>
  <c r="J65" i="8"/>
  <c r="I65" i="8"/>
  <c r="M64" i="8"/>
  <c r="L64" i="8"/>
  <c r="K64" i="8"/>
  <c r="J64" i="8"/>
  <c r="I64" i="8"/>
  <c r="M63" i="8"/>
  <c r="L63" i="8"/>
  <c r="K63" i="8"/>
  <c r="J63" i="8"/>
  <c r="I63" i="8"/>
  <c r="M62" i="8"/>
  <c r="L62" i="8"/>
  <c r="K62" i="8"/>
  <c r="J62" i="8"/>
  <c r="I62" i="8"/>
  <c r="M61" i="8"/>
  <c r="L61" i="8"/>
  <c r="K61" i="8"/>
  <c r="J61" i="8"/>
  <c r="I61" i="8"/>
  <c r="M60" i="8"/>
  <c r="L60" i="8"/>
  <c r="K60" i="8"/>
  <c r="J60" i="8"/>
  <c r="I60" i="8"/>
  <c r="M59" i="8"/>
  <c r="L59" i="8"/>
  <c r="K59" i="8"/>
  <c r="J59" i="8"/>
  <c r="I59" i="8"/>
  <c r="L58" i="8"/>
  <c r="K58" i="8"/>
  <c r="J58" i="8"/>
  <c r="I58" i="8"/>
  <c r="L57" i="8"/>
  <c r="K57" i="8"/>
  <c r="J57" i="8"/>
  <c r="I57" i="8"/>
  <c r="L56" i="8"/>
  <c r="K56" i="8"/>
  <c r="J56" i="8"/>
  <c r="I56" i="8"/>
  <c r="L55" i="8"/>
  <c r="K55" i="8"/>
  <c r="J55" i="8"/>
  <c r="I55" i="8"/>
  <c r="L54" i="8"/>
  <c r="K54" i="8"/>
  <c r="J54" i="8"/>
  <c r="I54" i="8"/>
  <c r="L53" i="8"/>
  <c r="K53" i="8"/>
  <c r="J53" i="8"/>
  <c r="I53" i="8"/>
  <c r="L52" i="8"/>
  <c r="K52" i="8"/>
  <c r="J52" i="8"/>
  <c r="I52" i="8"/>
  <c r="L51" i="8"/>
  <c r="K51" i="8"/>
  <c r="J51" i="8"/>
  <c r="I51" i="8"/>
  <c r="L50" i="8"/>
  <c r="K50" i="8"/>
  <c r="J50" i="8"/>
  <c r="I50" i="8"/>
  <c r="L49" i="8"/>
  <c r="K49" i="8"/>
  <c r="J49" i="8"/>
  <c r="I49" i="8"/>
  <c r="L48" i="8"/>
  <c r="K48" i="8"/>
  <c r="J48" i="8"/>
  <c r="I48" i="8"/>
  <c r="L47" i="8"/>
  <c r="K47" i="8"/>
  <c r="J47" i="8"/>
  <c r="I47" i="8"/>
  <c r="L46" i="8"/>
  <c r="K46" i="8"/>
  <c r="J46" i="8"/>
  <c r="I46" i="8"/>
  <c r="L45" i="8"/>
  <c r="K45" i="8"/>
  <c r="J45" i="8"/>
  <c r="I45" i="8"/>
  <c r="L44" i="8"/>
  <c r="K44" i="8"/>
  <c r="J44" i="8"/>
  <c r="I44" i="8"/>
  <c r="L43" i="8"/>
  <c r="K43" i="8"/>
  <c r="J43" i="8"/>
  <c r="I43" i="8"/>
  <c r="L42" i="8"/>
  <c r="K42" i="8"/>
  <c r="J42" i="8"/>
  <c r="I42" i="8"/>
  <c r="L41" i="8"/>
  <c r="K41" i="8"/>
  <c r="J41" i="8"/>
  <c r="I41" i="8"/>
  <c r="L40" i="8"/>
  <c r="K40" i="8"/>
  <c r="J40" i="8"/>
  <c r="I40" i="8"/>
  <c r="L39" i="8"/>
  <c r="K39" i="8"/>
  <c r="J39" i="8"/>
  <c r="I39" i="8"/>
  <c r="L38" i="8"/>
  <c r="K38" i="8"/>
  <c r="J38" i="8"/>
  <c r="I38" i="8"/>
  <c r="L37" i="8"/>
  <c r="K37" i="8"/>
  <c r="J37" i="8"/>
  <c r="I37" i="8"/>
  <c r="L36" i="8"/>
  <c r="K36" i="8"/>
  <c r="J36" i="8"/>
  <c r="I36" i="8"/>
  <c r="L35" i="8"/>
  <c r="K35" i="8"/>
  <c r="J35" i="8"/>
  <c r="I35" i="8"/>
  <c r="L34" i="8"/>
  <c r="K34" i="8"/>
  <c r="J34" i="8"/>
  <c r="I34" i="8"/>
  <c r="L33" i="8"/>
  <c r="K33" i="8"/>
  <c r="J33" i="8"/>
  <c r="I33" i="8"/>
  <c r="L32" i="8"/>
  <c r="K32" i="8"/>
  <c r="J32" i="8"/>
  <c r="I32" i="8"/>
  <c r="L31" i="8"/>
  <c r="K31" i="8"/>
  <c r="J31" i="8"/>
  <c r="I31" i="8"/>
  <c r="L30" i="8"/>
  <c r="K30" i="8"/>
  <c r="J30" i="8"/>
  <c r="I30" i="8"/>
  <c r="L29" i="8"/>
  <c r="K29" i="8"/>
  <c r="J29" i="8"/>
  <c r="I29" i="8"/>
  <c r="L28" i="8"/>
  <c r="K28" i="8"/>
  <c r="J28" i="8"/>
  <c r="I28" i="8"/>
  <c r="L27" i="8"/>
  <c r="K27" i="8"/>
  <c r="J27" i="8"/>
  <c r="I27" i="8"/>
  <c r="L26" i="8"/>
  <c r="K26" i="8"/>
  <c r="J26" i="8"/>
  <c r="I26" i="8"/>
  <c r="L25" i="8"/>
  <c r="K25" i="8"/>
  <c r="J25" i="8"/>
  <c r="I25" i="8"/>
  <c r="L24" i="8"/>
  <c r="K24" i="8"/>
  <c r="J24" i="8"/>
  <c r="I24" i="8"/>
  <c r="L23" i="8"/>
  <c r="K23" i="8"/>
  <c r="J23" i="8"/>
  <c r="I23" i="8"/>
  <c r="L22" i="8"/>
  <c r="K22" i="8"/>
  <c r="J22" i="8"/>
  <c r="I22" i="8"/>
  <c r="L21" i="8"/>
  <c r="J21" i="8"/>
  <c r="I21" i="8"/>
  <c r="L20" i="8"/>
  <c r="J20" i="8"/>
  <c r="I20" i="8"/>
  <c r="L19" i="8"/>
  <c r="J19" i="8"/>
  <c r="I19" i="8"/>
  <c r="L18" i="8"/>
  <c r="J18" i="8"/>
  <c r="I18" i="8"/>
  <c r="L17" i="8"/>
  <c r="J17" i="8"/>
  <c r="I17" i="8"/>
  <c r="L16" i="8"/>
  <c r="J16" i="8"/>
  <c r="I16" i="8"/>
  <c r="L15" i="8"/>
  <c r="J15" i="8"/>
  <c r="I15" i="8"/>
  <c r="L14" i="8"/>
  <c r="I14" i="8"/>
  <c r="L13" i="8"/>
  <c r="I13" i="8"/>
  <c r="N13" i="8" s="1"/>
  <c r="P13" i="8" s="1"/>
  <c r="L12" i="8"/>
  <c r="I12" i="8"/>
  <c r="L11" i="8"/>
  <c r="I11" i="8"/>
  <c r="L10" i="8"/>
  <c r="I10" i="8"/>
  <c r="M74" i="7"/>
  <c r="L74" i="7"/>
  <c r="K74" i="7"/>
  <c r="J74" i="7"/>
  <c r="I74" i="7"/>
  <c r="M73" i="7"/>
  <c r="L73" i="7"/>
  <c r="K73" i="7"/>
  <c r="J73" i="7"/>
  <c r="I73" i="7"/>
  <c r="M72" i="7"/>
  <c r="L72" i="7"/>
  <c r="K72" i="7"/>
  <c r="J72" i="7"/>
  <c r="I72" i="7"/>
  <c r="M71" i="7"/>
  <c r="L71" i="7"/>
  <c r="K71" i="7"/>
  <c r="J71" i="7"/>
  <c r="I71" i="7"/>
  <c r="M70" i="7"/>
  <c r="L70" i="7"/>
  <c r="K70" i="7"/>
  <c r="J70" i="7"/>
  <c r="I70" i="7"/>
  <c r="M69" i="7"/>
  <c r="L69" i="7"/>
  <c r="K69" i="7"/>
  <c r="J69" i="7"/>
  <c r="I69" i="7"/>
  <c r="M68" i="7"/>
  <c r="L68" i="7"/>
  <c r="K68" i="7"/>
  <c r="J68" i="7"/>
  <c r="I68" i="7"/>
  <c r="M67" i="7"/>
  <c r="L67" i="7"/>
  <c r="K67" i="7"/>
  <c r="J67" i="7"/>
  <c r="I67" i="7"/>
  <c r="M66" i="7"/>
  <c r="L66" i="7"/>
  <c r="K66" i="7"/>
  <c r="J66" i="7"/>
  <c r="I66" i="7"/>
  <c r="M65" i="7"/>
  <c r="L65" i="7"/>
  <c r="K65" i="7"/>
  <c r="J65" i="7"/>
  <c r="I65" i="7"/>
  <c r="M64" i="7"/>
  <c r="L64" i="7"/>
  <c r="K64" i="7"/>
  <c r="J64" i="7"/>
  <c r="I64" i="7"/>
  <c r="M63" i="7"/>
  <c r="L63" i="7"/>
  <c r="K63" i="7"/>
  <c r="J63" i="7"/>
  <c r="I63" i="7"/>
  <c r="M62" i="7"/>
  <c r="L62" i="7"/>
  <c r="K62" i="7"/>
  <c r="J62" i="7"/>
  <c r="I62" i="7"/>
  <c r="M61" i="7"/>
  <c r="L61" i="7"/>
  <c r="K61" i="7"/>
  <c r="J61" i="7"/>
  <c r="I61" i="7"/>
  <c r="M60" i="7"/>
  <c r="L60" i="7"/>
  <c r="K60" i="7"/>
  <c r="J60" i="7"/>
  <c r="I60" i="7"/>
  <c r="M59" i="7"/>
  <c r="L59" i="7"/>
  <c r="K59" i="7"/>
  <c r="J59" i="7"/>
  <c r="I59" i="7"/>
  <c r="L58" i="7"/>
  <c r="K58" i="7"/>
  <c r="J58" i="7"/>
  <c r="I58" i="7"/>
  <c r="L57" i="7"/>
  <c r="K57" i="7"/>
  <c r="J57" i="7"/>
  <c r="I57" i="7"/>
  <c r="L56" i="7"/>
  <c r="K56" i="7"/>
  <c r="J56" i="7"/>
  <c r="I56" i="7"/>
  <c r="L55" i="7"/>
  <c r="K55" i="7"/>
  <c r="J55" i="7"/>
  <c r="I55" i="7"/>
  <c r="L54" i="7"/>
  <c r="K54" i="7"/>
  <c r="J54" i="7"/>
  <c r="I54" i="7"/>
  <c r="L53" i="7"/>
  <c r="K53" i="7"/>
  <c r="J53" i="7"/>
  <c r="I53" i="7"/>
  <c r="L52" i="7"/>
  <c r="K52" i="7"/>
  <c r="J52" i="7"/>
  <c r="I52" i="7"/>
  <c r="L51" i="7"/>
  <c r="K51" i="7"/>
  <c r="J51" i="7"/>
  <c r="I51" i="7"/>
  <c r="L50" i="7"/>
  <c r="K50" i="7"/>
  <c r="J50" i="7"/>
  <c r="I50" i="7"/>
  <c r="L49" i="7"/>
  <c r="K49" i="7"/>
  <c r="J49" i="7"/>
  <c r="I49" i="7"/>
  <c r="L48" i="7"/>
  <c r="K48" i="7"/>
  <c r="J48" i="7"/>
  <c r="I48" i="7"/>
  <c r="L47" i="7"/>
  <c r="K47" i="7"/>
  <c r="J47" i="7"/>
  <c r="I47" i="7"/>
  <c r="L46" i="7"/>
  <c r="K46" i="7"/>
  <c r="J46" i="7"/>
  <c r="I46" i="7"/>
  <c r="L45" i="7"/>
  <c r="K45" i="7"/>
  <c r="J45" i="7"/>
  <c r="I45" i="7"/>
  <c r="L44" i="7"/>
  <c r="K44" i="7"/>
  <c r="J44" i="7"/>
  <c r="I44" i="7"/>
  <c r="L43" i="7"/>
  <c r="K43" i="7"/>
  <c r="J43" i="7"/>
  <c r="I43" i="7"/>
  <c r="L42" i="7"/>
  <c r="K42" i="7"/>
  <c r="J42" i="7"/>
  <c r="I42" i="7"/>
  <c r="L41" i="7"/>
  <c r="K41" i="7"/>
  <c r="J41" i="7"/>
  <c r="I41" i="7"/>
  <c r="L40" i="7"/>
  <c r="K40" i="7"/>
  <c r="J40" i="7"/>
  <c r="I40" i="7"/>
  <c r="L39" i="7"/>
  <c r="K39" i="7"/>
  <c r="J39" i="7"/>
  <c r="I39" i="7"/>
  <c r="L38" i="7"/>
  <c r="K38" i="7"/>
  <c r="J38" i="7"/>
  <c r="I38" i="7"/>
  <c r="L37" i="7"/>
  <c r="K37" i="7"/>
  <c r="J37" i="7"/>
  <c r="I37" i="7"/>
  <c r="L36" i="7"/>
  <c r="K36" i="7"/>
  <c r="J36" i="7"/>
  <c r="I36" i="7"/>
  <c r="L35" i="7"/>
  <c r="K35" i="7"/>
  <c r="J35" i="7"/>
  <c r="I35" i="7"/>
  <c r="L34" i="7"/>
  <c r="K34" i="7"/>
  <c r="J34" i="7"/>
  <c r="I34" i="7"/>
  <c r="L33" i="7"/>
  <c r="K33" i="7"/>
  <c r="J33" i="7"/>
  <c r="I33" i="7"/>
  <c r="L32" i="7"/>
  <c r="K32" i="7"/>
  <c r="J32" i="7"/>
  <c r="I32" i="7"/>
  <c r="L31" i="7"/>
  <c r="K31" i="7"/>
  <c r="J31" i="7"/>
  <c r="I31" i="7"/>
  <c r="L30" i="7"/>
  <c r="K30" i="7"/>
  <c r="J30" i="7"/>
  <c r="I30" i="7"/>
  <c r="L29" i="7"/>
  <c r="K29" i="7"/>
  <c r="J29" i="7"/>
  <c r="I29" i="7"/>
  <c r="L28" i="7"/>
  <c r="K28" i="7"/>
  <c r="J28" i="7"/>
  <c r="I28" i="7"/>
  <c r="L27" i="7"/>
  <c r="K27" i="7"/>
  <c r="J27" i="7"/>
  <c r="I27" i="7"/>
  <c r="L26" i="7"/>
  <c r="K26" i="7"/>
  <c r="J26" i="7"/>
  <c r="I26" i="7"/>
  <c r="L25" i="7"/>
  <c r="K25" i="7"/>
  <c r="J25" i="7"/>
  <c r="I25" i="7"/>
  <c r="L24" i="7"/>
  <c r="K24" i="7"/>
  <c r="J24" i="7"/>
  <c r="I24" i="7"/>
  <c r="L23" i="7"/>
  <c r="K23" i="7"/>
  <c r="J23" i="7"/>
  <c r="I23" i="7"/>
  <c r="L22" i="7"/>
  <c r="K22" i="7"/>
  <c r="J22" i="7"/>
  <c r="I22" i="7"/>
  <c r="L21" i="7"/>
  <c r="J21" i="7"/>
  <c r="I21" i="7"/>
  <c r="L20" i="7"/>
  <c r="J20" i="7"/>
  <c r="I20" i="7"/>
  <c r="L19" i="7"/>
  <c r="J19" i="7"/>
  <c r="I19" i="7"/>
  <c r="L18" i="7"/>
  <c r="J18" i="7"/>
  <c r="I18" i="7"/>
  <c r="L17" i="7"/>
  <c r="J17" i="7"/>
  <c r="I17" i="7"/>
  <c r="L16" i="7"/>
  <c r="J16" i="7"/>
  <c r="I16" i="7"/>
  <c r="N16" i="7" s="1"/>
  <c r="P16" i="7" s="1"/>
  <c r="L15" i="7"/>
  <c r="J15" i="7"/>
  <c r="I15" i="7"/>
  <c r="L14" i="7"/>
  <c r="I14" i="7"/>
  <c r="L13" i="7"/>
  <c r="I13" i="7"/>
  <c r="L12" i="7"/>
  <c r="I12" i="7"/>
  <c r="L11" i="7"/>
  <c r="I11" i="7"/>
  <c r="L10" i="7"/>
  <c r="I10" i="7"/>
  <c r="M73" i="6"/>
  <c r="L73" i="6"/>
  <c r="K73" i="6"/>
  <c r="J73" i="6"/>
  <c r="I73" i="6"/>
  <c r="M72" i="6"/>
  <c r="L72" i="6"/>
  <c r="K72" i="6"/>
  <c r="J72" i="6"/>
  <c r="I72" i="6"/>
  <c r="M71" i="6"/>
  <c r="L71" i="6"/>
  <c r="K71" i="6"/>
  <c r="J71" i="6"/>
  <c r="I71" i="6"/>
  <c r="M70" i="6"/>
  <c r="L70" i="6"/>
  <c r="K70" i="6"/>
  <c r="J70" i="6"/>
  <c r="I70" i="6"/>
  <c r="M69" i="6"/>
  <c r="L69" i="6"/>
  <c r="K69" i="6"/>
  <c r="J69" i="6"/>
  <c r="I69" i="6"/>
  <c r="M68" i="6"/>
  <c r="L68" i="6"/>
  <c r="K68" i="6"/>
  <c r="J68" i="6"/>
  <c r="I68" i="6"/>
  <c r="M67" i="6"/>
  <c r="L67" i="6"/>
  <c r="K67" i="6"/>
  <c r="J67" i="6"/>
  <c r="I67" i="6"/>
  <c r="M66" i="6"/>
  <c r="L66" i="6"/>
  <c r="K66" i="6"/>
  <c r="J66" i="6"/>
  <c r="I66" i="6"/>
  <c r="M65" i="6"/>
  <c r="L65" i="6"/>
  <c r="K65" i="6"/>
  <c r="J65" i="6"/>
  <c r="I65" i="6"/>
  <c r="M64" i="6"/>
  <c r="L64" i="6"/>
  <c r="K64" i="6"/>
  <c r="J64" i="6"/>
  <c r="I64" i="6"/>
  <c r="M63" i="6"/>
  <c r="L63" i="6"/>
  <c r="K63" i="6"/>
  <c r="J63" i="6"/>
  <c r="I63" i="6"/>
  <c r="M62" i="6"/>
  <c r="L62" i="6"/>
  <c r="K62" i="6"/>
  <c r="J62" i="6"/>
  <c r="I62" i="6"/>
  <c r="M61" i="6"/>
  <c r="L61" i="6"/>
  <c r="K61" i="6"/>
  <c r="J61" i="6"/>
  <c r="I61" i="6"/>
  <c r="M60" i="6"/>
  <c r="L60" i="6"/>
  <c r="K60" i="6"/>
  <c r="J60" i="6"/>
  <c r="I60" i="6"/>
  <c r="M59" i="6"/>
  <c r="L59" i="6"/>
  <c r="K59" i="6"/>
  <c r="J59" i="6"/>
  <c r="I59" i="6"/>
  <c r="M58" i="6"/>
  <c r="L58" i="6"/>
  <c r="K58" i="6"/>
  <c r="J58" i="6"/>
  <c r="I58" i="6"/>
  <c r="L57" i="6"/>
  <c r="K57" i="6"/>
  <c r="J57" i="6"/>
  <c r="I57" i="6"/>
  <c r="L56" i="6"/>
  <c r="K56" i="6"/>
  <c r="J56" i="6"/>
  <c r="I56" i="6"/>
  <c r="L55" i="6"/>
  <c r="K55" i="6"/>
  <c r="J55" i="6"/>
  <c r="I55" i="6"/>
  <c r="L54" i="6"/>
  <c r="K54" i="6"/>
  <c r="J54" i="6"/>
  <c r="I54" i="6"/>
  <c r="L53" i="6"/>
  <c r="K53" i="6"/>
  <c r="J53" i="6"/>
  <c r="I53" i="6"/>
  <c r="L52" i="6"/>
  <c r="K52" i="6"/>
  <c r="J52" i="6"/>
  <c r="I52" i="6"/>
  <c r="L51" i="6"/>
  <c r="K51" i="6"/>
  <c r="J51" i="6"/>
  <c r="I51" i="6"/>
  <c r="L50" i="6"/>
  <c r="K50" i="6"/>
  <c r="J50" i="6"/>
  <c r="I50" i="6"/>
  <c r="L49" i="6"/>
  <c r="K49" i="6"/>
  <c r="J49" i="6"/>
  <c r="I49" i="6"/>
  <c r="L48" i="6"/>
  <c r="K48" i="6"/>
  <c r="J48" i="6"/>
  <c r="I48" i="6"/>
  <c r="L47" i="6"/>
  <c r="K47" i="6"/>
  <c r="J47" i="6"/>
  <c r="I47" i="6"/>
  <c r="L46" i="6"/>
  <c r="K46" i="6"/>
  <c r="J46" i="6"/>
  <c r="I46" i="6"/>
  <c r="L45" i="6"/>
  <c r="K45" i="6"/>
  <c r="J45" i="6"/>
  <c r="I45" i="6"/>
  <c r="L44" i="6"/>
  <c r="K44" i="6"/>
  <c r="J44" i="6"/>
  <c r="I44" i="6"/>
  <c r="L43" i="6"/>
  <c r="K43" i="6"/>
  <c r="J43" i="6"/>
  <c r="I43" i="6"/>
  <c r="L42" i="6"/>
  <c r="K42" i="6"/>
  <c r="J42" i="6"/>
  <c r="I42" i="6"/>
  <c r="L41" i="6"/>
  <c r="K41" i="6"/>
  <c r="J41" i="6"/>
  <c r="I41" i="6"/>
  <c r="L40" i="6"/>
  <c r="K40" i="6"/>
  <c r="J40" i="6"/>
  <c r="I40" i="6"/>
  <c r="L39" i="6"/>
  <c r="K39" i="6"/>
  <c r="J39" i="6"/>
  <c r="I39" i="6"/>
  <c r="L38" i="6"/>
  <c r="K38" i="6"/>
  <c r="J38" i="6"/>
  <c r="I38" i="6"/>
  <c r="L37" i="6"/>
  <c r="K37" i="6"/>
  <c r="J37" i="6"/>
  <c r="I37" i="6"/>
  <c r="L36" i="6"/>
  <c r="K36" i="6"/>
  <c r="J36" i="6"/>
  <c r="I36" i="6"/>
  <c r="L35" i="6"/>
  <c r="K35" i="6"/>
  <c r="J35" i="6"/>
  <c r="I35" i="6"/>
  <c r="L34" i="6"/>
  <c r="K34" i="6"/>
  <c r="J34" i="6"/>
  <c r="I34" i="6"/>
  <c r="L33" i="6"/>
  <c r="K33" i="6"/>
  <c r="J33" i="6"/>
  <c r="I33" i="6"/>
  <c r="L32" i="6"/>
  <c r="K32" i="6"/>
  <c r="J32" i="6"/>
  <c r="I32" i="6"/>
  <c r="L31" i="6"/>
  <c r="K31" i="6"/>
  <c r="J31" i="6"/>
  <c r="I31" i="6"/>
  <c r="L30" i="6"/>
  <c r="K30" i="6"/>
  <c r="J30" i="6"/>
  <c r="I30" i="6"/>
  <c r="L29" i="6"/>
  <c r="K29" i="6"/>
  <c r="J29" i="6"/>
  <c r="I29" i="6"/>
  <c r="L28" i="6"/>
  <c r="K28" i="6"/>
  <c r="J28" i="6"/>
  <c r="I28" i="6"/>
  <c r="L27" i="6"/>
  <c r="K27" i="6"/>
  <c r="J27" i="6"/>
  <c r="I27" i="6"/>
  <c r="L26" i="6"/>
  <c r="K26" i="6"/>
  <c r="J26" i="6"/>
  <c r="I26" i="6"/>
  <c r="L25" i="6"/>
  <c r="K25" i="6"/>
  <c r="J25" i="6"/>
  <c r="I25" i="6"/>
  <c r="L24" i="6"/>
  <c r="K24" i="6"/>
  <c r="J24" i="6"/>
  <c r="I24" i="6"/>
  <c r="L23" i="6"/>
  <c r="K23" i="6"/>
  <c r="J23" i="6"/>
  <c r="I23" i="6"/>
  <c r="L22" i="6"/>
  <c r="K22" i="6"/>
  <c r="J22" i="6"/>
  <c r="I22" i="6"/>
  <c r="L21" i="6"/>
  <c r="K21" i="6"/>
  <c r="J21" i="6"/>
  <c r="I21" i="6"/>
  <c r="L20" i="6"/>
  <c r="J20" i="6"/>
  <c r="I20" i="6"/>
  <c r="L19" i="6"/>
  <c r="J19" i="6"/>
  <c r="I19" i="6"/>
  <c r="L18" i="6"/>
  <c r="J18" i="6"/>
  <c r="I18" i="6"/>
  <c r="L17" i="6"/>
  <c r="J17" i="6"/>
  <c r="I17" i="6"/>
  <c r="L16" i="6"/>
  <c r="J16" i="6"/>
  <c r="I16" i="6"/>
  <c r="L15" i="6"/>
  <c r="J15" i="6"/>
  <c r="I15" i="6"/>
  <c r="L14" i="6"/>
  <c r="J14" i="6"/>
  <c r="I14" i="6"/>
  <c r="L13" i="6"/>
  <c r="I13" i="6"/>
  <c r="L12" i="6"/>
  <c r="I12" i="6"/>
  <c r="L11" i="6"/>
  <c r="I11" i="6"/>
  <c r="L10" i="6"/>
  <c r="I10" i="6"/>
  <c r="L9" i="6"/>
  <c r="I9" i="6"/>
  <c r="M74" i="5"/>
  <c r="L74" i="5"/>
  <c r="K74" i="5"/>
  <c r="J74" i="5"/>
  <c r="I74" i="5"/>
  <c r="M73" i="5"/>
  <c r="L73" i="5"/>
  <c r="K73" i="5"/>
  <c r="J73" i="5"/>
  <c r="I73" i="5"/>
  <c r="M72" i="5"/>
  <c r="L72" i="5"/>
  <c r="K72" i="5"/>
  <c r="J72" i="5"/>
  <c r="I72" i="5"/>
  <c r="M71" i="5"/>
  <c r="L71" i="5"/>
  <c r="K71" i="5"/>
  <c r="J71" i="5"/>
  <c r="I71" i="5"/>
  <c r="M70" i="5"/>
  <c r="L70" i="5"/>
  <c r="K70" i="5"/>
  <c r="J70" i="5"/>
  <c r="I70" i="5"/>
  <c r="M69" i="5"/>
  <c r="L69" i="5"/>
  <c r="K69" i="5"/>
  <c r="J69" i="5"/>
  <c r="I69" i="5"/>
  <c r="M68" i="5"/>
  <c r="L68" i="5"/>
  <c r="K68" i="5"/>
  <c r="J68" i="5"/>
  <c r="I68" i="5"/>
  <c r="M67" i="5"/>
  <c r="L67" i="5"/>
  <c r="K67" i="5"/>
  <c r="J67" i="5"/>
  <c r="I67" i="5"/>
  <c r="M66" i="5"/>
  <c r="L66" i="5"/>
  <c r="K66" i="5"/>
  <c r="J66" i="5"/>
  <c r="I66" i="5"/>
  <c r="M65" i="5"/>
  <c r="L65" i="5"/>
  <c r="K65" i="5"/>
  <c r="J65" i="5"/>
  <c r="I65" i="5"/>
  <c r="M64" i="5"/>
  <c r="L64" i="5"/>
  <c r="K64" i="5"/>
  <c r="J64" i="5"/>
  <c r="I64" i="5"/>
  <c r="M63" i="5"/>
  <c r="L63" i="5"/>
  <c r="K63" i="5"/>
  <c r="J63" i="5"/>
  <c r="I63" i="5"/>
  <c r="M62" i="5"/>
  <c r="L62" i="5"/>
  <c r="K62" i="5"/>
  <c r="J62" i="5"/>
  <c r="I62" i="5"/>
  <c r="M61" i="5"/>
  <c r="L61" i="5"/>
  <c r="K61" i="5"/>
  <c r="J61" i="5"/>
  <c r="I61" i="5"/>
  <c r="M60" i="5"/>
  <c r="L60" i="5"/>
  <c r="K60" i="5"/>
  <c r="J60" i="5"/>
  <c r="I60" i="5"/>
  <c r="M59" i="5"/>
  <c r="L59" i="5"/>
  <c r="K59" i="5"/>
  <c r="J59" i="5"/>
  <c r="I59" i="5"/>
  <c r="L58" i="5"/>
  <c r="K58" i="5"/>
  <c r="J58" i="5"/>
  <c r="I58" i="5"/>
  <c r="L57" i="5"/>
  <c r="K57" i="5"/>
  <c r="J57" i="5"/>
  <c r="I57" i="5"/>
  <c r="L56" i="5"/>
  <c r="K56" i="5"/>
  <c r="J56" i="5"/>
  <c r="I56" i="5"/>
  <c r="L55" i="5"/>
  <c r="K55" i="5"/>
  <c r="J55" i="5"/>
  <c r="I55" i="5"/>
  <c r="L54" i="5"/>
  <c r="K54" i="5"/>
  <c r="J54" i="5"/>
  <c r="I54" i="5"/>
  <c r="L53" i="5"/>
  <c r="K53" i="5"/>
  <c r="J53" i="5"/>
  <c r="I53" i="5"/>
  <c r="L52" i="5"/>
  <c r="K52" i="5"/>
  <c r="J52" i="5"/>
  <c r="I52" i="5"/>
  <c r="L51" i="5"/>
  <c r="K51" i="5"/>
  <c r="J51" i="5"/>
  <c r="I51" i="5"/>
  <c r="L50" i="5"/>
  <c r="K50" i="5"/>
  <c r="J50" i="5"/>
  <c r="I50" i="5"/>
  <c r="L49" i="5"/>
  <c r="K49" i="5"/>
  <c r="J49" i="5"/>
  <c r="I49" i="5"/>
  <c r="L48" i="5"/>
  <c r="K48" i="5"/>
  <c r="J48" i="5"/>
  <c r="I48" i="5"/>
  <c r="L47" i="5"/>
  <c r="K47" i="5"/>
  <c r="J47" i="5"/>
  <c r="I47" i="5"/>
  <c r="L46" i="5"/>
  <c r="K46" i="5"/>
  <c r="J46" i="5"/>
  <c r="I46" i="5"/>
  <c r="L45" i="5"/>
  <c r="K45" i="5"/>
  <c r="J45" i="5"/>
  <c r="I45" i="5"/>
  <c r="L44" i="5"/>
  <c r="K44" i="5"/>
  <c r="J44" i="5"/>
  <c r="I44" i="5"/>
  <c r="L43" i="5"/>
  <c r="K43" i="5"/>
  <c r="J43" i="5"/>
  <c r="I43" i="5"/>
  <c r="L42" i="5"/>
  <c r="K42" i="5"/>
  <c r="J42" i="5"/>
  <c r="I42" i="5"/>
  <c r="L41" i="5"/>
  <c r="K41" i="5"/>
  <c r="J41" i="5"/>
  <c r="I41" i="5"/>
  <c r="L40" i="5"/>
  <c r="K40" i="5"/>
  <c r="J40" i="5"/>
  <c r="I40" i="5"/>
  <c r="L39" i="5"/>
  <c r="K39" i="5"/>
  <c r="J39" i="5"/>
  <c r="I39" i="5"/>
  <c r="L38" i="5"/>
  <c r="K38" i="5"/>
  <c r="J38" i="5"/>
  <c r="I38" i="5"/>
  <c r="L37" i="5"/>
  <c r="K37" i="5"/>
  <c r="J37" i="5"/>
  <c r="I37" i="5"/>
  <c r="L36" i="5"/>
  <c r="K36" i="5"/>
  <c r="J36" i="5"/>
  <c r="I36" i="5"/>
  <c r="L35" i="5"/>
  <c r="K35" i="5"/>
  <c r="J35" i="5"/>
  <c r="I35" i="5"/>
  <c r="L34" i="5"/>
  <c r="K34" i="5"/>
  <c r="J34" i="5"/>
  <c r="I34" i="5"/>
  <c r="L33" i="5"/>
  <c r="K33" i="5"/>
  <c r="J33" i="5"/>
  <c r="I33" i="5"/>
  <c r="L32" i="5"/>
  <c r="K32" i="5"/>
  <c r="J32" i="5"/>
  <c r="I32" i="5"/>
  <c r="L31" i="5"/>
  <c r="K31" i="5"/>
  <c r="J31" i="5"/>
  <c r="I31" i="5"/>
  <c r="L30" i="5"/>
  <c r="K30" i="5"/>
  <c r="J30" i="5"/>
  <c r="I30" i="5"/>
  <c r="L29" i="5"/>
  <c r="K29" i="5"/>
  <c r="J29" i="5"/>
  <c r="I29" i="5"/>
  <c r="L28" i="5"/>
  <c r="K28" i="5"/>
  <c r="J28" i="5"/>
  <c r="I28" i="5"/>
  <c r="L27" i="5"/>
  <c r="K27" i="5"/>
  <c r="J27" i="5"/>
  <c r="I27" i="5"/>
  <c r="L26" i="5"/>
  <c r="K26" i="5"/>
  <c r="J26" i="5"/>
  <c r="I26" i="5"/>
  <c r="L25" i="5"/>
  <c r="K25" i="5"/>
  <c r="J25" i="5"/>
  <c r="I25" i="5"/>
  <c r="L24" i="5"/>
  <c r="K24" i="5"/>
  <c r="J24" i="5"/>
  <c r="I24" i="5"/>
  <c r="L23" i="5"/>
  <c r="K23" i="5"/>
  <c r="J23" i="5"/>
  <c r="I23" i="5"/>
  <c r="L22" i="5"/>
  <c r="K22" i="5"/>
  <c r="J22" i="5"/>
  <c r="I22" i="5"/>
  <c r="L21" i="5"/>
  <c r="J21" i="5"/>
  <c r="I21" i="5"/>
  <c r="L20" i="5"/>
  <c r="J20" i="5"/>
  <c r="I20" i="5"/>
  <c r="L19" i="5"/>
  <c r="J19" i="5"/>
  <c r="I19" i="5"/>
  <c r="L18" i="5"/>
  <c r="J18" i="5"/>
  <c r="I18" i="5"/>
  <c r="L17" i="5"/>
  <c r="J17" i="5"/>
  <c r="I17" i="5"/>
  <c r="L16" i="5"/>
  <c r="J16" i="5"/>
  <c r="I16" i="5"/>
  <c r="L15" i="5"/>
  <c r="J15" i="5"/>
  <c r="I15" i="5"/>
  <c r="L14" i="5"/>
  <c r="I14" i="5"/>
  <c r="L13" i="5"/>
  <c r="I13" i="5"/>
  <c r="L12" i="5"/>
  <c r="I12" i="5"/>
  <c r="N12" i="5" s="1"/>
  <c r="P12" i="5" s="1"/>
  <c r="L11" i="5"/>
  <c r="I11" i="5"/>
  <c r="L10" i="5"/>
  <c r="I10" i="5"/>
  <c r="M74" i="4"/>
  <c r="L74" i="4"/>
  <c r="K74" i="4"/>
  <c r="J74" i="4"/>
  <c r="I74" i="4"/>
  <c r="M73" i="4"/>
  <c r="L73" i="4"/>
  <c r="K73" i="4"/>
  <c r="J73" i="4"/>
  <c r="I73" i="4"/>
  <c r="M72" i="4"/>
  <c r="L72" i="4"/>
  <c r="K72" i="4"/>
  <c r="J72" i="4"/>
  <c r="I72" i="4"/>
  <c r="M71" i="4"/>
  <c r="L71" i="4"/>
  <c r="K71" i="4"/>
  <c r="J71" i="4"/>
  <c r="I71" i="4"/>
  <c r="M70" i="4"/>
  <c r="L70" i="4"/>
  <c r="K70" i="4"/>
  <c r="J70" i="4"/>
  <c r="I70" i="4"/>
  <c r="M69" i="4"/>
  <c r="L69" i="4"/>
  <c r="K69" i="4"/>
  <c r="J69" i="4"/>
  <c r="I69" i="4"/>
  <c r="M68" i="4"/>
  <c r="L68" i="4"/>
  <c r="K68" i="4"/>
  <c r="J68" i="4"/>
  <c r="I68" i="4"/>
  <c r="M67" i="4"/>
  <c r="L67" i="4"/>
  <c r="K67" i="4"/>
  <c r="J67" i="4"/>
  <c r="I67" i="4"/>
  <c r="M66" i="4"/>
  <c r="L66" i="4"/>
  <c r="K66" i="4"/>
  <c r="J66" i="4"/>
  <c r="I66" i="4"/>
  <c r="M65" i="4"/>
  <c r="L65" i="4"/>
  <c r="K65" i="4"/>
  <c r="J65" i="4"/>
  <c r="I65" i="4"/>
  <c r="M64" i="4"/>
  <c r="L64" i="4"/>
  <c r="K64" i="4"/>
  <c r="J64" i="4"/>
  <c r="I64" i="4"/>
  <c r="M63" i="4"/>
  <c r="L63" i="4"/>
  <c r="K63" i="4"/>
  <c r="J63" i="4"/>
  <c r="I63" i="4"/>
  <c r="M62" i="4"/>
  <c r="L62" i="4"/>
  <c r="K62" i="4"/>
  <c r="J62" i="4"/>
  <c r="I62" i="4"/>
  <c r="M61" i="4"/>
  <c r="L61" i="4"/>
  <c r="K61" i="4"/>
  <c r="J61" i="4"/>
  <c r="I61" i="4"/>
  <c r="N61" i="4" s="1"/>
  <c r="P61" i="4" s="1"/>
  <c r="R61" i="4" s="1"/>
  <c r="M60" i="4"/>
  <c r="L60" i="4"/>
  <c r="K60" i="4"/>
  <c r="J60" i="4"/>
  <c r="I60" i="4"/>
  <c r="M59" i="4"/>
  <c r="L59" i="4"/>
  <c r="K59" i="4"/>
  <c r="J59" i="4"/>
  <c r="I59" i="4"/>
  <c r="L58" i="4"/>
  <c r="K58" i="4"/>
  <c r="J58" i="4"/>
  <c r="I58" i="4"/>
  <c r="L57" i="4"/>
  <c r="K57" i="4"/>
  <c r="J57" i="4"/>
  <c r="I57" i="4"/>
  <c r="L56" i="4"/>
  <c r="K56" i="4"/>
  <c r="J56" i="4"/>
  <c r="I56" i="4"/>
  <c r="L55" i="4"/>
  <c r="K55" i="4"/>
  <c r="J55" i="4"/>
  <c r="I55" i="4"/>
  <c r="L54" i="4"/>
  <c r="K54" i="4"/>
  <c r="J54" i="4"/>
  <c r="I54" i="4"/>
  <c r="L53" i="4"/>
  <c r="K53" i="4"/>
  <c r="J53" i="4"/>
  <c r="I53" i="4"/>
  <c r="L52" i="4"/>
  <c r="K52" i="4"/>
  <c r="J52" i="4"/>
  <c r="I52" i="4"/>
  <c r="L51" i="4"/>
  <c r="K51" i="4"/>
  <c r="J51" i="4"/>
  <c r="I51" i="4"/>
  <c r="L50" i="4"/>
  <c r="K50" i="4"/>
  <c r="J50" i="4"/>
  <c r="I50" i="4"/>
  <c r="L49" i="4"/>
  <c r="K49" i="4"/>
  <c r="J49" i="4"/>
  <c r="I49" i="4"/>
  <c r="L48" i="4"/>
  <c r="K48" i="4"/>
  <c r="J48" i="4"/>
  <c r="I48" i="4"/>
  <c r="L47" i="4"/>
  <c r="K47" i="4"/>
  <c r="J47" i="4"/>
  <c r="I47" i="4"/>
  <c r="L46" i="4"/>
  <c r="K46" i="4"/>
  <c r="J46" i="4"/>
  <c r="I46" i="4"/>
  <c r="L45" i="4"/>
  <c r="K45" i="4"/>
  <c r="J45" i="4"/>
  <c r="I45" i="4"/>
  <c r="L44" i="4"/>
  <c r="K44" i="4"/>
  <c r="J44" i="4"/>
  <c r="I44" i="4"/>
  <c r="L43" i="4"/>
  <c r="K43" i="4"/>
  <c r="J43" i="4"/>
  <c r="I43" i="4"/>
  <c r="L42" i="4"/>
  <c r="K42" i="4"/>
  <c r="J42" i="4"/>
  <c r="I42" i="4"/>
  <c r="L41" i="4"/>
  <c r="K41" i="4"/>
  <c r="J41" i="4"/>
  <c r="I41" i="4"/>
  <c r="L40" i="4"/>
  <c r="K40" i="4"/>
  <c r="J40" i="4"/>
  <c r="I40" i="4"/>
  <c r="L39" i="4"/>
  <c r="K39" i="4"/>
  <c r="J39" i="4"/>
  <c r="I39" i="4"/>
  <c r="L38" i="4"/>
  <c r="K38" i="4"/>
  <c r="J38" i="4"/>
  <c r="I38" i="4"/>
  <c r="L37" i="4"/>
  <c r="K37" i="4"/>
  <c r="J37" i="4"/>
  <c r="I37" i="4"/>
  <c r="L36" i="4"/>
  <c r="K36" i="4"/>
  <c r="J36" i="4"/>
  <c r="I36" i="4"/>
  <c r="L35" i="4"/>
  <c r="K35" i="4"/>
  <c r="J35" i="4"/>
  <c r="I35" i="4"/>
  <c r="L34" i="4"/>
  <c r="K34" i="4"/>
  <c r="J34" i="4"/>
  <c r="I34" i="4"/>
  <c r="L33" i="4"/>
  <c r="K33" i="4"/>
  <c r="J33" i="4"/>
  <c r="I33" i="4"/>
  <c r="L32" i="4"/>
  <c r="K32" i="4"/>
  <c r="J32" i="4"/>
  <c r="I32" i="4"/>
  <c r="L31" i="4"/>
  <c r="K31" i="4"/>
  <c r="J31" i="4"/>
  <c r="I31" i="4"/>
  <c r="L30" i="4"/>
  <c r="K30" i="4"/>
  <c r="J30" i="4"/>
  <c r="I30" i="4"/>
  <c r="L29" i="4"/>
  <c r="K29" i="4"/>
  <c r="J29" i="4"/>
  <c r="I29" i="4"/>
  <c r="L28" i="4"/>
  <c r="K28" i="4"/>
  <c r="J28" i="4"/>
  <c r="I28" i="4"/>
  <c r="L27" i="4"/>
  <c r="K27" i="4"/>
  <c r="J27" i="4"/>
  <c r="I27" i="4"/>
  <c r="L26" i="4"/>
  <c r="K26" i="4"/>
  <c r="J26" i="4"/>
  <c r="I26" i="4"/>
  <c r="L25" i="4"/>
  <c r="K25" i="4"/>
  <c r="J25" i="4"/>
  <c r="I25" i="4"/>
  <c r="L24" i="4"/>
  <c r="K24" i="4"/>
  <c r="J24" i="4"/>
  <c r="I24" i="4"/>
  <c r="L23" i="4"/>
  <c r="K23" i="4"/>
  <c r="J23" i="4"/>
  <c r="I23" i="4"/>
  <c r="L22" i="4"/>
  <c r="K22" i="4"/>
  <c r="J22" i="4"/>
  <c r="I22" i="4"/>
  <c r="L21" i="4"/>
  <c r="J21" i="4"/>
  <c r="I21" i="4"/>
  <c r="L20" i="4"/>
  <c r="J20" i="4"/>
  <c r="I20" i="4"/>
  <c r="L19" i="4"/>
  <c r="J19" i="4"/>
  <c r="I19" i="4"/>
  <c r="L18" i="4"/>
  <c r="J18" i="4"/>
  <c r="I18" i="4"/>
  <c r="L17" i="4"/>
  <c r="J17" i="4"/>
  <c r="I17" i="4"/>
  <c r="L16" i="4"/>
  <c r="J16" i="4"/>
  <c r="I16" i="4"/>
  <c r="L15" i="4"/>
  <c r="J15" i="4"/>
  <c r="I15" i="4"/>
  <c r="L14" i="4"/>
  <c r="I14" i="4"/>
  <c r="L13" i="4"/>
  <c r="I13" i="4"/>
  <c r="L12" i="4"/>
  <c r="I12" i="4"/>
  <c r="L11" i="4"/>
  <c r="I11" i="4"/>
  <c r="L10" i="4"/>
  <c r="I10" i="4"/>
  <c r="M74" i="3"/>
  <c r="L74" i="3"/>
  <c r="K74" i="3"/>
  <c r="J74" i="3"/>
  <c r="I74" i="3"/>
  <c r="M73" i="3"/>
  <c r="L73" i="3"/>
  <c r="K73" i="3"/>
  <c r="J73" i="3"/>
  <c r="I73" i="3"/>
  <c r="M72" i="3"/>
  <c r="L72" i="3"/>
  <c r="K72" i="3"/>
  <c r="J72" i="3"/>
  <c r="I72" i="3"/>
  <c r="M71" i="3"/>
  <c r="L71" i="3"/>
  <c r="K71" i="3"/>
  <c r="J71" i="3"/>
  <c r="I71" i="3"/>
  <c r="M70" i="3"/>
  <c r="L70" i="3"/>
  <c r="K70" i="3"/>
  <c r="J70" i="3"/>
  <c r="I70" i="3"/>
  <c r="M69" i="3"/>
  <c r="L69" i="3"/>
  <c r="K69" i="3"/>
  <c r="J69" i="3"/>
  <c r="I69" i="3"/>
  <c r="M68" i="3"/>
  <c r="L68" i="3"/>
  <c r="K68" i="3"/>
  <c r="J68" i="3"/>
  <c r="I68" i="3"/>
  <c r="M67" i="3"/>
  <c r="L67" i="3"/>
  <c r="K67" i="3"/>
  <c r="J67" i="3"/>
  <c r="I67" i="3"/>
  <c r="M66" i="3"/>
  <c r="L66" i="3"/>
  <c r="K66" i="3"/>
  <c r="J66" i="3"/>
  <c r="I66" i="3"/>
  <c r="M65" i="3"/>
  <c r="L65" i="3"/>
  <c r="K65" i="3"/>
  <c r="J65" i="3"/>
  <c r="I65" i="3"/>
  <c r="M64" i="3"/>
  <c r="L64" i="3"/>
  <c r="K64" i="3"/>
  <c r="J64" i="3"/>
  <c r="I64" i="3"/>
  <c r="M63" i="3"/>
  <c r="L63" i="3"/>
  <c r="K63" i="3"/>
  <c r="J63" i="3"/>
  <c r="I63" i="3"/>
  <c r="M62" i="3"/>
  <c r="L62" i="3"/>
  <c r="K62" i="3"/>
  <c r="J62" i="3"/>
  <c r="I62" i="3"/>
  <c r="M61" i="3"/>
  <c r="L61" i="3"/>
  <c r="K61" i="3"/>
  <c r="J61" i="3"/>
  <c r="I61" i="3"/>
  <c r="M60" i="3"/>
  <c r="L60" i="3"/>
  <c r="K60" i="3"/>
  <c r="J60" i="3"/>
  <c r="I60" i="3"/>
  <c r="M59" i="3"/>
  <c r="L59" i="3"/>
  <c r="K59" i="3"/>
  <c r="J59" i="3"/>
  <c r="I59" i="3"/>
  <c r="L58" i="3"/>
  <c r="K58" i="3"/>
  <c r="J58" i="3"/>
  <c r="I58" i="3"/>
  <c r="L57" i="3"/>
  <c r="K57" i="3"/>
  <c r="J57" i="3"/>
  <c r="I57" i="3"/>
  <c r="L56" i="3"/>
  <c r="K56" i="3"/>
  <c r="J56" i="3"/>
  <c r="I56" i="3"/>
  <c r="L55" i="3"/>
  <c r="K55" i="3"/>
  <c r="J55" i="3"/>
  <c r="I55" i="3"/>
  <c r="L54" i="3"/>
  <c r="K54" i="3"/>
  <c r="J54" i="3"/>
  <c r="I54" i="3"/>
  <c r="L53" i="3"/>
  <c r="K53" i="3"/>
  <c r="J53" i="3"/>
  <c r="I53" i="3"/>
  <c r="L52" i="3"/>
  <c r="K52" i="3"/>
  <c r="J52" i="3"/>
  <c r="I52" i="3"/>
  <c r="L51" i="3"/>
  <c r="K51" i="3"/>
  <c r="J51" i="3"/>
  <c r="I51" i="3"/>
  <c r="L50" i="3"/>
  <c r="K50" i="3"/>
  <c r="J50" i="3"/>
  <c r="I50" i="3"/>
  <c r="L49" i="3"/>
  <c r="K49" i="3"/>
  <c r="J49" i="3"/>
  <c r="I49" i="3"/>
  <c r="L48" i="3"/>
  <c r="K48" i="3"/>
  <c r="J48" i="3"/>
  <c r="I48" i="3"/>
  <c r="L47" i="3"/>
  <c r="K47" i="3"/>
  <c r="J47" i="3"/>
  <c r="I47" i="3"/>
  <c r="L46" i="3"/>
  <c r="K46" i="3"/>
  <c r="J46" i="3"/>
  <c r="I46" i="3"/>
  <c r="L45" i="3"/>
  <c r="K45" i="3"/>
  <c r="J45" i="3"/>
  <c r="I45" i="3"/>
  <c r="L44" i="3"/>
  <c r="K44" i="3"/>
  <c r="J44" i="3"/>
  <c r="I44" i="3"/>
  <c r="L43" i="3"/>
  <c r="K43" i="3"/>
  <c r="J43" i="3"/>
  <c r="I43" i="3"/>
  <c r="L42" i="3"/>
  <c r="K42" i="3"/>
  <c r="J42" i="3"/>
  <c r="I42" i="3"/>
  <c r="L41" i="3"/>
  <c r="K41" i="3"/>
  <c r="J41" i="3"/>
  <c r="I41" i="3"/>
  <c r="L40" i="3"/>
  <c r="K40" i="3"/>
  <c r="J40" i="3"/>
  <c r="I40" i="3"/>
  <c r="L39" i="3"/>
  <c r="K39" i="3"/>
  <c r="J39" i="3"/>
  <c r="I39" i="3"/>
  <c r="L38" i="3"/>
  <c r="K38" i="3"/>
  <c r="J38" i="3"/>
  <c r="I38" i="3"/>
  <c r="L37" i="3"/>
  <c r="K37" i="3"/>
  <c r="J37" i="3"/>
  <c r="I37" i="3"/>
  <c r="L36" i="3"/>
  <c r="K36" i="3"/>
  <c r="J36" i="3"/>
  <c r="I36" i="3"/>
  <c r="L35" i="3"/>
  <c r="K35" i="3"/>
  <c r="J35" i="3"/>
  <c r="I35" i="3"/>
  <c r="L34" i="3"/>
  <c r="K34" i="3"/>
  <c r="J34" i="3"/>
  <c r="I34" i="3"/>
  <c r="L33" i="3"/>
  <c r="K33" i="3"/>
  <c r="J33" i="3"/>
  <c r="I33" i="3"/>
  <c r="L32" i="3"/>
  <c r="K32" i="3"/>
  <c r="J32" i="3"/>
  <c r="I32" i="3"/>
  <c r="L31" i="3"/>
  <c r="K31" i="3"/>
  <c r="J31" i="3"/>
  <c r="I31" i="3"/>
  <c r="L30" i="3"/>
  <c r="K30" i="3"/>
  <c r="J30" i="3"/>
  <c r="I30" i="3"/>
  <c r="L29" i="3"/>
  <c r="K29" i="3"/>
  <c r="J29" i="3"/>
  <c r="I29" i="3"/>
  <c r="L28" i="3"/>
  <c r="K28" i="3"/>
  <c r="J28" i="3"/>
  <c r="I28" i="3"/>
  <c r="L27" i="3"/>
  <c r="K27" i="3"/>
  <c r="J27" i="3"/>
  <c r="I27" i="3"/>
  <c r="L26" i="3"/>
  <c r="K26" i="3"/>
  <c r="J26" i="3"/>
  <c r="I26" i="3"/>
  <c r="L25" i="3"/>
  <c r="K25" i="3"/>
  <c r="J25" i="3"/>
  <c r="I25" i="3"/>
  <c r="L24" i="3"/>
  <c r="K24" i="3"/>
  <c r="J24" i="3"/>
  <c r="I24" i="3"/>
  <c r="L23" i="3"/>
  <c r="K23" i="3"/>
  <c r="J23" i="3"/>
  <c r="I23" i="3"/>
  <c r="L22" i="3"/>
  <c r="K22" i="3"/>
  <c r="J22" i="3"/>
  <c r="I22" i="3"/>
  <c r="L21" i="3"/>
  <c r="J21" i="3"/>
  <c r="I21" i="3"/>
  <c r="L20" i="3"/>
  <c r="J20" i="3"/>
  <c r="I20" i="3"/>
  <c r="L19" i="3"/>
  <c r="J19" i="3"/>
  <c r="I19" i="3"/>
  <c r="L18" i="3"/>
  <c r="J18" i="3"/>
  <c r="I18" i="3"/>
  <c r="L17" i="3"/>
  <c r="J17" i="3"/>
  <c r="I17" i="3"/>
  <c r="L16" i="3"/>
  <c r="J16" i="3"/>
  <c r="I16" i="3"/>
  <c r="L15" i="3"/>
  <c r="J15" i="3"/>
  <c r="I15" i="3"/>
  <c r="L14" i="3"/>
  <c r="I14" i="3"/>
  <c r="L13" i="3"/>
  <c r="I13" i="3"/>
  <c r="L12" i="3"/>
  <c r="I12" i="3"/>
  <c r="N12" i="3" s="1"/>
  <c r="P12" i="3" s="1"/>
  <c r="R12" i="3" s="1"/>
  <c r="L11" i="3"/>
  <c r="I11" i="3"/>
  <c r="N11" i="3" s="1"/>
  <c r="P11" i="3" s="1"/>
  <c r="L10" i="3"/>
  <c r="I10" i="3"/>
  <c r="M74" i="2"/>
  <c r="L74" i="2"/>
  <c r="K74" i="2"/>
  <c r="J74" i="2"/>
  <c r="I74" i="2"/>
  <c r="M73" i="2"/>
  <c r="L73" i="2"/>
  <c r="K73" i="2"/>
  <c r="J73" i="2"/>
  <c r="I73" i="2"/>
  <c r="M72" i="2"/>
  <c r="L72" i="2"/>
  <c r="K72" i="2"/>
  <c r="J72" i="2"/>
  <c r="I72" i="2"/>
  <c r="M71" i="2"/>
  <c r="L71" i="2"/>
  <c r="K71" i="2"/>
  <c r="J71" i="2"/>
  <c r="I71" i="2"/>
  <c r="M70" i="2"/>
  <c r="L70" i="2"/>
  <c r="K70" i="2"/>
  <c r="J70" i="2"/>
  <c r="N70" i="2" s="1"/>
  <c r="P70" i="2" s="1"/>
  <c r="R70" i="2" s="1"/>
  <c r="I70" i="2"/>
  <c r="M69" i="2"/>
  <c r="L69" i="2"/>
  <c r="K69" i="2"/>
  <c r="J69" i="2"/>
  <c r="I69" i="2"/>
  <c r="M68" i="2"/>
  <c r="L68" i="2"/>
  <c r="K68" i="2"/>
  <c r="J68" i="2"/>
  <c r="I68" i="2"/>
  <c r="M67" i="2"/>
  <c r="L67" i="2"/>
  <c r="K67" i="2"/>
  <c r="J67" i="2"/>
  <c r="I67" i="2"/>
  <c r="M66" i="2"/>
  <c r="L66" i="2"/>
  <c r="K66" i="2"/>
  <c r="J66" i="2"/>
  <c r="I66" i="2"/>
  <c r="M65" i="2"/>
  <c r="L65" i="2"/>
  <c r="K65" i="2"/>
  <c r="J65" i="2"/>
  <c r="I65" i="2"/>
  <c r="M64" i="2"/>
  <c r="L64" i="2"/>
  <c r="K64" i="2"/>
  <c r="J64" i="2"/>
  <c r="I64" i="2"/>
  <c r="M63" i="2"/>
  <c r="L63" i="2"/>
  <c r="K63" i="2"/>
  <c r="J63" i="2"/>
  <c r="I63" i="2"/>
  <c r="M62" i="2"/>
  <c r="L62" i="2"/>
  <c r="K62" i="2"/>
  <c r="J62" i="2"/>
  <c r="I62" i="2"/>
  <c r="M61" i="2"/>
  <c r="L61" i="2"/>
  <c r="K61" i="2"/>
  <c r="J61" i="2"/>
  <c r="I61" i="2"/>
  <c r="M60" i="2"/>
  <c r="L60" i="2"/>
  <c r="K60" i="2"/>
  <c r="J60" i="2"/>
  <c r="I60" i="2"/>
  <c r="M59" i="2"/>
  <c r="L59" i="2"/>
  <c r="K59" i="2"/>
  <c r="J59" i="2"/>
  <c r="I59" i="2"/>
  <c r="L58" i="2"/>
  <c r="K58" i="2"/>
  <c r="J58" i="2"/>
  <c r="I58" i="2"/>
  <c r="L57" i="2"/>
  <c r="K57" i="2"/>
  <c r="J57" i="2"/>
  <c r="I57" i="2"/>
  <c r="L56" i="2"/>
  <c r="K56" i="2"/>
  <c r="J56" i="2"/>
  <c r="I56" i="2"/>
  <c r="L55" i="2"/>
  <c r="K55" i="2"/>
  <c r="J55" i="2"/>
  <c r="I55" i="2"/>
  <c r="L54" i="2"/>
  <c r="K54" i="2"/>
  <c r="J54" i="2"/>
  <c r="I54" i="2"/>
  <c r="L53" i="2"/>
  <c r="K53" i="2"/>
  <c r="J53" i="2"/>
  <c r="I53" i="2"/>
  <c r="L52" i="2"/>
  <c r="K52" i="2"/>
  <c r="J52" i="2"/>
  <c r="I52" i="2"/>
  <c r="L51" i="2"/>
  <c r="K51" i="2"/>
  <c r="J51" i="2"/>
  <c r="I51" i="2"/>
  <c r="L50" i="2"/>
  <c r="K50" i="2"/>
  <c r="J50" i="2"/>
  <c r="I50" i="2"/>
  <c r="L49" i="2"/>
  <c r="K49" i="2"/>
  <c r="J49" i="2"/>
  <c r="I49" i="2"/>
  <c r="L48" i="2"/>
  <c r="K48" i="2"/>
  <c r="J48" i="2"/>
  <c r="I48" i="2"/>
  <c r="L47" i="2"/>
  <c r="K47" i="2"/>
  <c r="J47" i="2"/>
  <c r="I47" i="2"/>
  <c r="L46" i="2"/>
  <c r="K46" i="2"/>
  <c r="J46" i="2"/>
  <c r="I46" i="2"/>
  <c r="L45" i="2"/>
  <c r="K45" i="2"/>
  <c r="J45" i="2"/>
  <c r="I45" i="2"/>
  <c r="L44" i="2"/>
  <c r="K44" i="2"/>
  <c r="J44" i="2"/>
  <c r="I44" i="2"/>
  <c r="L43" i="2"/>
  <c r="K43" i="2"/>
  <c r="J43" i="2"/>
  <c r="I43" i="2"/>
  <c r="L42" i="2"/>
  <c r="K42" i="2"/>
  <c r="J42" i="2"/>
  <c r="I42" i="2"/>
  <c r="L41" i="2"/>
  <c r="K41" i="2"/>
  <c r="J41" i="2"/>
  <c r="I41" i="2"/>
  <c r="L40" i="2"/>
  <c r="K40" i="2"/>
  <c r="J40" i="2"/>
  <c r="I40" i="2"/>
  <c r="L39" i="2"/>
  <c r="K39" i="2"/>
  <c r="J39" i="2"/>
  <c r="I39" i="2"/>
  <c r="L38" i="2"/>
  <c r="K38" i="2"/>
  <c r="J38" i="2"/>
  <c r="I38" i="2"/>
  <c r="L37" i="2"/>
  <c r="K37" i="2"/>
  <c r="J37" i="2"/>
  <c r="I37" i="2"/>
  <c r="L36" i="2"/>
  <c r="K36" i="2"/>
  <c r="J36" i="2"/>
  <c r="I36" i="2"/>
  <c r="L35" i="2"/>
  <c r="K35" i="2"/>
  <c r="J35" i="2"/>
  <c r="I35" i="2"/>
  <c r="L34" i="2"/>
  <c r="K34" i="2"/>
  <c r="J34" i="2"/>
  <c r="I34" i="2"/>
  <c r="L33" i="2"/>
  <c r="K33" i="2"/>
  <c r="J33" i="2"/>
  <c r="I33" i="2"/>
  <c r="L32" i="2"/>
  <c r="K32" i="2"/>
  <c r="J32" i="2"/>
  <c r="I32" i="2"/>
  <c r="L31" i="2"/>
  <c r="K31" i="2"/>
  <c r="J31" i="2"/>
  <c r="I31" i="2"/>
  <c r="L30" i="2"/>
  <c r="K30" i="2"/>
  <c r="J30" i="2"/>
  <c r="I30" i="2"/>
  <c r="L29" i="2"/>
  <c r="K29" i="2"/>
  <c r="J29" i="2"/>
  <c r="I29" i="2"/>
  <c r="L28" i="2"/>
  <c r="K28" i="2"/>
  <c r="J28" i="2"/>
  <c r="I28" i="2"/>
  <c r="L27" i="2"/>
  <c r="K27" i="2"/>
  <c r="J27" i="2"/>
  <c r="I27" i="2"/>
  <c r="L26" i="2"/>
  <c r="K26" i="2"/>
  <c r="J26" i="2"/>
  <c r="I26" i="2"/>
  <c r="L25" i="2"/>
  <c r="K25" i="2"/>
  <c r="J25" i="2"/>
  <c r="I25" i="2"/>
  <c r="L24" i="2"/>
  <c r="K24" i="2"/>
  <c r="J24" i="2"/>
  <c r="I24" i="2"/>
  <c r="L23" i="2"/>
  <c r="K23" i="2"/>
  <c r="J23" i="2"/>
  <c r="I23" i="2"/>
  <c r="L22" i="2"/>
  <c r="K22" i="2"/>
  <c r="J22" i="2"/>
  <c r="I22" i="2"/>
  <c r="L21" i="2"/>
  <c r="J21" i="2"/>
  <c r="I21" i="2"/>
  <c r="L20" i="2"/>
  <c r="J20" i="2"/>
  <c r="I20" i="2"/>
  <c r="L19" i="2"/>
  <c r="J19" i="2"/>
  <c r="I19" i="2"/>
  <c r="L18" i="2"/>
  <c r="J18" i="2"/>
  <c r="I18" i="2"/>
  <c r="L17" i="2"/>
  <c r="J17" i="2"/>
  <c r="I17" i="2"/>
  <c r="L16" i="2"/>
  <c r="J16" i="2"/>
  <c r="I16" i="2"/>
  <c r="L15" i="2"/>
  <c r="J15" i="2"/>
  <c r="I15" i="2"/>
  <c r="L14" i="2"/>
  <c r="I14" i="2"/>
  <c r="L13" i="2"/>
  <c r="I13" i="2"/>
  <c r="L12" i="2"/>
  <c r="I12" i="2"/>
  <c r="L11" i="2"/>
  <c r="I11" i="2"/>
  <c r="L10" i="2"/>
  <c r="N10" i="2" s="1"/>
  <c r="P10" i="2" s="1"/>
  <c r="I10" i="2"/>
  <c r="G9" i="1"/>
  <c r="Q9" i="1" s="1"/>
  <c r="T9" i="1" s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I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10" i="1"/>
  <c r="L11" i="1"/>
  <c r="L12" i="1"/>
  <c r="L13" i="1"/>
  <c r="L14" i="1"/>
  <c r="L15" i="1"/>
  <c r="L16" i="1"/>
  <c r="L17" i="1"/>
  <c r="L18" i="1"/>
  <c r="L9" i="1"/>
  <c r="K21" i="1"/>
  <c r="J14" i="1"/>
  <c r="J15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I13" i="1"/>
  <c r="N13" i="1" s="1"/>
  <c r="I12" i="1"/>
  <c r="N12" i="1" s="1"/>
  <c r="I10" i="1"/>
  <c r="N10" i="1" s="1"/>
  <c r="I11" i="1"/>
  <c r="N11" i="1" s="1"/>
  <c r="I14" i="1"/>
  <c r="I15" i="1"/>
  <c r="I16" i="1"/>
  <c r="I17" i="1"/>
  <c r="N17" i="1" s="1"/>
  <c r="I18" i="1"/>
  <c r="I19" i="1"/>
  <c r="I20" i="1"/>
  <c r="I21" i="1"/>
  <c r="I22" i="1"/>
  <c r="I23" i="1"/>
  <c r="I24" i="1"/>
  <c r="N24" i="1" s="1"/>
  <c r="I25" i="1"/>
  <c r="N25" i="1" s="1"/>
  <c r="I26" i="1"/>
  <c r="N26" i="1" s="1"/>
  <c r="I27" i="1"/>
  <c r="I28" i="1"/>
  <c r="I29" i="1"/>
  <c r="I30" i="1"/>
  <c r="I31" i="1"/>
  <c r="I32" i="1"/>
  <c r="N32" i="1" s="1"/>
  <c r="I33" i="1"/>
  <c r="N33" i="1" s="1"/>
  <c r="I34" i="1"/>
  <c r="N34" i="1" s="1"/>
  <c r="I35" i="1"/>
  <c r="N35" i="1" s="1"/>
  <c r="I36" i="1"/>
  <c r="N36" i="1" s="1"/>
  <c r="I37" i="1"/>
  <c r="I38" i="1"/>
  <c r="I39" i="1"/>
  <c r="I40" i="1"/>
  <c r="N40" i="1" s="1"/>
  <c r="I41" i="1"/>
  <c r="N41" i="1" s="1"/>
  <c r="I42" i="1"/>
  <c r="N42" i="1" s="1"/>
  <c r="I43" i="1"/>
  <c r="N43" i="1" s="1"/>
  <c r="I44" i="1"/>
  <c r="N44" i="1" s="1"/>
  <c r="I45" i="1"/>
  <c r="I46" i="1"/>
  <c r="I47" i="1"/>
  <c r="I48" i="1"/>
  <c r="N48" i="1" s="1"/>
  <c r="I49" i="1"/>
  <c r="N49" i="1" s="1"/>
  <c r="I50" i="1"/>
  <c r="N50" i="1" s="1"/>
  <c r="I51" i="1"/>
  <c r="N51" i="1" s="1"/>
  <c r="I52" i="1"/>
  <c r="N52" i="1" s="1"/>
  <c r="I53" i="1"/>
  <c r="I54" i="1"/>
  <c r="I55" i="1"/>
  <c r="I56" i="1"/>
  <c r="N56" i="1" s="1"/>
  <c r="I57" i="1"/>
  <c r="N57" i="1" s="1"/>
  <c r="I58" i="1"/>
  <c r="I59" i="1"/>
  <c r="N59" i="1" s="1"/>
  <c r="I60" i="1"/>
  <c r="N60" i="1" s="1"/>
  <c r="I61" i="1"/>
  <c r="I62" i="1"/>
  <c r="I63" i="1"/>
  <c r="I64" i="1"/>
  <c r="I65" i="1"/>
  <c r="N65" i="1" s="1"/>
  <c r="I66" i="1"/>
  <c r="I67" i="1"/>
  <c r="N67" i="1" s="1"/>
  <c r="I68" i="1"/>
  <c r="N68" i="1" s="1"/>
  <c r="I69" i="1"/>
  <c r="I70" i="1"/>
  <c r="I71" i="1"/>
  <c r="I72" i="1"/>
  <c r="I73" i="1"/>
  <c r="I7" i="1"/>
  <c r="L7" i="1"/>
  <c r="K7" i="1"/>
  <c r="J7" i="1"/>
  <c r="D10" i="9"/>
  <c r="D74" i="9"/>
  <c r="G74" i="9" s="1"/>
  <c r="Q74" i="9" s="1"/>
  <c r="D73" i="9"/>
  <c r="G73" i="9" s="1"/>
  <c r="Q73" i="9" s="1"/>
  <c r="D72" i="9"/>
  <c r="G72" i="9" s="1"/>
  <c r="Q72" i="9" s="1"/>
  <c r="D71" i="9"/>
  <c r="G71" i="9" s="1"/>
  <c r="Q71" i="9" s="1"/>
  <c r="D70" i="9"/>
  <c r="G70" i="9" s="1"/>
  <c r="Q70" i="9" s="1"/>
  <c r="D69" i="9"/>
  <c r="G69" i="9" s="1"/>
  <c r="Q69" i="9" s="1"/>
  <c r="D68" i="9"/>
  <c r="G68" i="9" s="1"/>
  <c r="Q68" i="9" s="1"/>
  <c r="D67" i="9"/>
  <c r="G67" i="9" s="1"/>
  <c r="Q67" i="9" s="1"/>
  <c r="D66" i="9"/>
  <c r="G66" i="9" s="1"/>
  <c r="Q66" i="9" s="1"/>
  <c r="D65" i="9"/>
  <c r="G65" i="9" s="1"/>
  <c r="Q65" i="9" s="1"/>
  <c r="D64" i="9"/>
  <c r="G64" i="9" s="1"/>
  <c r="Q64" i="9" s="1"/>
  <c r="D63" i="9"/>
  <c r="G63" i="9" s="1"/>
  <c r="Q63" i="9" s="1"/>
  <c r="D62" i="9"/>
  <c r="G62" i="9" s="1"/>
  <c r="Q62" i="9" s="1"/>
  <c r="D61" i="9"/>
  <c r="G61" i="9" s="1"/>
  <c r="Q61" i="9" s="1"/>
  <c r="D60" i="9"/>
  <c r="G60" i="9" s="1"/>
  <c r="Q60" i="9" s="1"/>
  <c r="D59" i="9"/>
  <c r="G59" i="9" s="1"/>
  <c r="Q59" i="9" s="1"/>
  <c r="D58" i="9"/>
  <c r="G58" i="9" s="1"/>
  <c r="Q58" i="9" s="1"/>
  <c r="D57" i="9"/>
  <c r="G57" i="9" s="1"/>
  <c r="Q57" i="9" s="1"/>
  <c r="D56" i="9"/>
  <c r="G56" i="9" s="1"/>
  <c r="Q56" i="9" s="1"/>
  <c r="D55" i="9"/>
  <c r="G55" i="9" s="1"/>
  <c r="Q55" i="9" s="1"/>
  <c r="D54" i="9"/>
  <c r="G54" i="9" s="1"/>
  <c r="Q54" i="9" s="1"/>
  <c r="D53" i="9"/>
  <c r="G53" i="9" s="1"/>
  <c r="Q53" i="9" s="1"/>
  <c r="D52" i="9"/>
  <c r="G52" i="9" s="1"/>
  <c r="Q52" i="9" s="1"/>
  <c r="D51" i="9"/>
  <c r="G51" i="9" s="1"/>
  <c r="Q51" i="9" s="1"/>
  <c r="D50" i="9"/>
  <c r="G50" i="9" s="1"/>
  <c r="Q50" i="9" s="1"/>
  <c r="D49" i="9"/>
  <c r="G49" i="9" s="1"/>
  <c r="Q49" i="9" s="1"/>
  <c r="D48" i="9"/>
  <c r="G48" i="9" s="1"/>
  <c r="Q48" i="9" s="1"/>
  <c r="D47" i="9"/>
  <c r="G47" i="9" s="1"/>
  <c r="Q47" i="9" s="1"/>
  <c r="D46" i="9"/>
  <c r="G46" i="9" s="1"/>
  <c r="Q46" i="9" s="1"/>
  <c r="D45" i="9"/>
  <c r="G45" i="9" s="1"/>
  <c r="Q45" i="9" s="1"/>
  <c r="D44" i="9"/>
  <c r="G44" i="9" s="1"/>
  <c r="Q44" i="9" s="1"/>
  <c r="D43" i="9"/>
  <c r="G43" i="9" s="1"/>
  <c r="Q43" i="9" s="1"/>
  <c r="D42" i="9"/>
  <c r="G42" i="9" s="1"/>
  <c r="Q42" i="9" s="1"/>
  <c r="D41" i="9"/>
  <c r="G41" i="9" s="1"/>
  <c r="Q41" i="9" s="1"/>
  <c r="D40" i="9"/>
  <c r="G40" i="9" s="1"/>
  <c r="Q40" i="9" s="1"/>
  <c r="D39" i="9"/>
  <c r="G39" i="9" s="1"/>
  <c r="Q39" i="9" s="1"/>
  <c r="D38" i="9"/>
  <c r="G38" i="9" s="1"/>
  <c r="Q38" i="9" s="1"/>
  <c r="D37" i="9"/>
  <c r="G37" i="9" s="1"/>
  <c r="Q37" i="9" s="1"/>
  <c r="D36" i="9"/>
  <c r="G36" i="9" s="1"/>
  <c r="Q36" i="9" s="1"/>
  <c r="D35" i="9"/>
  <c r="G35" i="9" s="1"/>
  <c r="Q35" i="9" s="1"/>
  <c r="D34" i="9"/>
  <c r="G34" i="9" s="1"/>
  <c r="Q34" i="9" s="1"/>
  <c r="D33" i="9"/>
  <c r="G33" i="9" s="1"/>
  <c r="Q33" i="9" s="1"/>
  <c r="D32" i="9"/>
  <c r="G32" i="9" s="1"/>
  <c r="Q32" i="9" s="1"/>
  <c r="D31" i="9"/>
  <c r="G31" i="9" s="1"/>
  <c r="Q31" i="9" s="1"/>
  <c r="D30" i="9"/>
  <c r="G30" i="9" s="1"/>
  <c r="Q30" i="9" s="1"/>
  <c r="D29" i="9"/>
  <c r="G29" i="9" s="1"/>
  <c r="Q29" i="9" s="1"/>
  <c r="D28" i="9"/>
  <c r="G28" i="9" s="1"/>
  <c r="Q28" i="9" s="1"/>
  <c r="D27" i="9"/>
  <c r="G27" i="9" s="1"/>
  <c r="Q27" i="9" s="1"/>
  <c r="D26" i="9"/>
  <c r="G26" i="9" s="1"/>
  <c r="Q26" i="9" s="1"/>
  <c r="D25" i="9"/>
  <c r="G25" i="9" s="1"/>
  <c r="Q25" i="9" s="1"/>
  <c r="D24" i="9"/>
  <c r="G24" i="9" s="1"/>
  <c r="Q24" i="9" s="1"/>
  <c r="D23" i="9"/>
  <c r="G23" i="9" s="1"/>
  <c r="Q23" i="9" s="1"/>
  <c r="D22" i="9"/>
  <c r="G22" i="9" s="1"/>
  <c r="Q22" i="9" s="1"/>
  <c r="D21" i="9"/>
  <c r="G21" i="9" s="1"/>
  <c r="Q21" i="9" s="1"/>
  <c r="D20" i="9"/>
  <c r="G20" i="9" s="1"/>
  <c r="Q20" i="9" s="1"/>
  <c r="D19" i="9"/>
  <c r="G19" i="9" s="1"/>
  <c r="Q19" i="9" s="1"/>
  <c r="D18" i="9"/>
  <c r="G18" i="9" s="1"/>
  <c r="Q18" i="9" s="1"/>
  <c r="D17" i="9"/>
  <c r="G17" i="9" s="1"/>
  <c r="Q17" i="9" s="1"/>
  <c r="T17" i="9" s="1"/>
  <c r="D16" i="9"/>
  <c r="G16" i="9" s="1"/>
  <c r="Q16" i="9" s="1"/>
  <c r="T16" i="9" s="1"/>
  <c r="D15" i="9"/>
  <c r="G15" i="9" s="1"/>
  <c r="Q15" i="9" s="1"/>
  <c r="T15" i="9" s="1"/>
  <c r="D14" i="9"/>
  <c r="G14" i="9" s="1"/>
  <c r="Q14" i="9" s="1"/>
  <c r="T14" i="9" s="1"/>
  <c r="D13" i="9"/>
  <c r="G13" i="9" s="1"/>
  <c r="Q13" i="9" s="1"/>
  <c r="T13" i="9" s="1"/>
  <c r="D12" i="9"/>
  <c r="G12" i="9" s="1"/>
  <c r="Q12" i="9" s="1"/>
  <c r="D11" i="9"/>
  <c r="G11" i="9" s="1"/>
  <c r="Q11" i="9" s="1"/>
  <c r="T11" i="9" s="1"/>
  <c r="D74" i="8"/>
  <c r="G74" i="8" s="1"/>
  <c r="Q74" i="8" s="1"/>
  <c r="D73" i="8"/>
  <c r="G73" i="8" s="1"/>
  <c r="Q73" i="8" s="1"/>
  <c r="D72" i="8"/>
  <c r="G72" i="8" s="1"/>
  <c r="Q72" i="8" s="1"/>
  <c r="D71" i="8"/>
  <c r="G71" i="8" s="1"/>
  <c r="Q71" i="8" s="1"/>
  <c r="D70" i="8"/>
  <c r="G70" i="8" s="1"/>
  <c r="Q70" i="8" s="1"/>
  <c r="D69" i="8"/>
  <c r="G69" i="8" s="1"/>
  <c r="Q69" i="8" s="1"/>
  <c r="D68" i="8"/>
  <c r="G68" i="8" s="1"/>
  <c r="Q68" i="8" s="1"/>
  <c r="D67" i="8"/>
  <c r="G67" i="8" s="1"/>
  <c r="Q67" i="8" s="1"/>
  <c r="D66" i="8"/>
  <c r="G66" i="8" s="1"/>
  <c r="Q66" i="8" s="1"/>
  <c r="D65" i="8"/>
  <c r="G65" i="8" s="1"/>
  <c r="Q65" i="8" s="1"/>
  <c r="D64" i="8"/>
  <c r="G64" i="8" s="1"/>
  <c r="Q64" i="8" s="1"/>
  <c r="D63" i="8"/>
  <c r="G63" i="8" s="1"/>
  <c r="Q63" i="8" s="1"/>
  <c r="D62" i="8"/>
  <c r="G62" i="8" s="1"/>
  <c r="Q62" i="8" s="1"/>
  <c r="D61" i="8"/>
  <c r="G61" i="8" s="1"/>
  <c r="Q61" i="8" s="1"/>
  <c r="D60" i="8"/>
  <c r="G60" i="8" s="1"/>
  <c r="Q60" i="8" s="1"/>
  <c r="D59" i="8"/>
  <c r="G59" i="8" s="1"/>
  <c r="Q59" i="8" s="1"/>
  <c r="D58" i="8"/>
  <c r="G58" i="8" s="1"/>
  <c r="Q58" i="8" s="1"/>
  <c r="D57" i="8"/>
  <c r="G57" i="8" s="1"/>
  <c r="Q57" i="8" s="1"/>
  <c r="D56" i="8"/>
  <c r="G56" i="8" s="1"/>
  <c r="Q56" i="8" s="1"/>
  <c r="D55" i="8"/>
  <c r="G55" i="8" s="1"/>
  <c r="Q55" i="8" s="1"/>
  <c r="D54" i="8"/>
  <c r="G54" i="8" s="1"/>
  <c r="Q54" i="8" s="1"/>
  <c r="D53" i="8"/>
  <c r="G53" i="8" s="1"/>
  <c r="Q53" i="8" s="1"/>
  <c r="D52" i="8"/>
  <c r="G52" i="8" s="1"/>
  <c r="Q52" i="8" s="1"/>
  <c r="D51" i="8"/>
  <c r="G51" i="8" s="1"/>
  <c r="Q51" i="8" s="1"/>
  <c r="D50" i="8"/>
  <c r="G50" i="8" s="1"/>
  <c r="Q50" i="8" s="1"/>
  <c r="D49" i="8"/>
  <c r="G49" i="8" s="1"/>
  <c r="Q49" i="8" s="1"/>
  <c r="D48" i="8"/>
  <c r="G48" i="8" s="1"/>
  <c r="Q48" i="8" s="1"/>
  <c r="D47" i="8"/>
  <c r="G47" i="8" s="1"/>
  <c r="Q47" i="8" s="1"/>
  <c r="D46" i="8"/>
  <c r="G46" i="8" s="1"/>
  <c r="Q46" i="8" s="1"/>
  <c r="D45" i="8"/>
  <c r="G45" i="8" s="1"/>
  <c r="Q45" i="8" s="1"/>
  <c r="D44" i="8"/>
  <c r="G44" i="8" s="1"/>
  <c r="Q44" i="8" s="1"/>
  <c r="D43" i="8"/>
  <c r="G43" i="8" s="1"/>
  <c r="Q43" i="8" s="1"/>
  <c r="D42" i="8"/>
  <c r="G42" i="8" s="1"/>
  <c r="Q42" i="8" s="1"/>
  <c r="D41" i="8"/>
  <c r="G41" i="8" s="1"/>
  <c r="Q41" i="8" s="1"/>
  <c r="D40" i="8"/>
  <c r="G40" i="8" s="1"/>
  <c r="Q40" i="8" s="1"/>
  <c r="D39" i="8"/>
  <c r="G39" i="8" s="1"/>
  <c r="Q39" i="8" s="1"/>
  <c r="D38" i="8"/>
  <c r="G38" i="8" s="1"/>
  <c r="Q38" i="8" s="1"/>
  <c r="D37" i="8"/>
  <c r="G37" i="8" s="1"/>
  <c r="Q37" i="8" s="1"/>
  <c r="D36" i="8"/>
  <c r="G36" i="8" s="1"/>
  <c r="Q36" i="8" s="1"/>
  <c r="D35" i="8"/>
  <c r="G35" i="8" s="1"/>
  <c r="Q35" i="8" s="1"/>
  <c r="D34" i="8"/>
  <c r="G34" i="8" s="1"/>
  <c r="Q34" i="8" s="1"/>
  <c r="D33" i="8"/>
  <c r="G33" i="8" s="1"/>
  <c r="D32" i="8"/>
  <c r="G32" i="8" s="1"/>
  <c r="Q32" i="8" s="1"/>
  <c r="D31" i="8"/>
  <c r="G31" i="8" s="1"/>
  <c r="Q31" i="8" s="1"/>
  <c r="D30" i="8"/>
  <c r="G30" i="8" s="1"/>
  <c r="Q30" i="8" s="1"/>
  <c r="D29" i="8"/>
  <c r="G29" i="8" s="1"/>
  <c r="Q29" i="8" s="1"/>
  <c r="D28" i="8"/>
  <c r="G28" i="8" s="1"/>
  <c r="Q28" i="8" s="1"/>
  <c r="D27" i="8"/>
  <c r="G27" i="8" s="1"/>
  <c r="Q27" i="8" s="1"/>
  <c r="D26" i="8"/>
  <c r="G26" i="8" s="1"/>
  <c r="Q26" i="8" s="1"/>
  <c r="D25" i="8"/>
  <c r="G25" i="8" s="1"/>
  <c r="Q25" i="8" s="1"/>
  <c r="D24" i="8"/>
  <c r="G24" i="8" s="1"/>
  <c r="Q24" i="8" s="1"/>
  <c r="D23" i="8"/>
  <c r="G23" i="8" s="1"/>
  <c r="Q23" i="8" s="1"/>
  <c r="D22" i="8"/>
  <c r="G22" i="8" s="1"/>
  <c r="Q22" i="8" s="1"/>
  <c r="D21" i="8"/>
  <c r="G21" i="8" s="1"/>
  <c r="Q21" i="8" s="1"/>
  <c r="D20" i="8"/>
  <c r="G20" i="8" s="1"/>
  <c r="Q20" i="8" s="1"/>
  <c r="D19" i="8"/>
  <c r="G19" i="8" s="1"/>
  <c r="Q19" i="8" s="1"/>
  <c r="D18" i="8"/>
  <c r="G18" i="8" s="1"/>
  <c r="Q18" i="8" s="1"/>
  <c r="D17" i="8"/>
  <c r="G17" i="8" s="1"/>
  <c r="Q17" i="8" s="1"/>
  <c r="D16" i="8"/>
  <c r="G16" i="8" s="1"/>
  <c r="Q16" i="8" s="1"/>
  <c r="T16" i="8" s="1"/>
  <c r="D15" i="8"/>
  <c r="G15" i="8" s="1"/>
  <c r="Q15" i="8" s="1"/>
  <c r="T15" i="8" s="1"/>
  <c r="D14" i="8"/>
  <c r="G14" i="8" s="1"/>
  <c r="Q14" i="8" s="1"/>
  <c r="T14" i="8" s="1"/>
  <c r="D13" i="8"/>
  <c r="G13" i="8" s="1"/>
  <c r="Q13" i="8" s="1"/>
  <c r="T13" i="8" s="1"/>
  <c r="D12" i="8"/>
  <c r="G12" i="8" s="1"/>
  <c r="Q12" i="8" s="1"/>
  <c r="D11" i="8"/>
  <c r="G11" i="8" s="1"/>
  <c r="Q11" i="8" s="1"/>
  <c r="T11" i="8" s="1"/>
  <c r="G10" i="8"/>
  <c r="Q10" i="8" s="1"/>
  <c r="T10" i="8" s="1"/>
  <c r="D74" i="7"/>
  <c r="G74" i="7" s="1"/>
  <c r="D73" i="7"/>
  <c r="G73" i="7" s="1"/>
  <c r="Q73" i="7" s="1"/>
  <c r="D72" i="7"/>
  <c r="G72" i="7" s="1"/>
  <c r="Q72" i="7" s="1"/>
  <c r="D71" i="7"/>
  <c r="G71" i="7" s="1"/>
  <c r="Q71" i="7" s="1"/>
  <c r="D70" i="7"/>
  <c r="G70" i="7" s="1"/>
  <c r="Q70" i="7" s="1"/>
  <c r="D69" i="7"/>
  <c r="G69" i="7" s="1"/>
  <c r="Q69" i="7" s="1"/>
  <c r="D68" i="7"/>
  <c r="G68" i="7" s="1"/>
  <c r="Q68" i="7" s="1"/>
  <c r="D67" i="7"/>
  <c r="G67" i="7" s="1"/>
  <c r="Q67" i="7" s="1"/>
  <c r="D66" i="7"/>
  <c r="G66" i="7" s="1"/>
  <c r="Q66" i="7" s="1"/>
  <c r="D65" i="7"/>
  <c r="G65" i="7" s="1"/>
  <c r="Q65" i="7" s="1"/>
  <c r="D64" i="7"/>
  <c r="G64" i="7" s="1"/>
  <c r="Q64" i="7" s="1"/>
  <c r="D63" i="7"/>
  <c r="G63" i="7" s="1"/>
  <c r="Q63" i="7" s="1"/>
  <c r="D62" i="7"/>
  <c r="G62" i="7" s="1"/>
  <c r="Q62" i="7" s="1"/>
  <c r="D61" i="7"/>
  <c r="G61" i="7" s="1"/>
  <c r="Q61" i="7" s="1"/>
  <c r="D60" i="7"/>
  <c r="G60" i="7" s="1"/>
  <c r="Q60" i="7" s="1"/>
  <c r="D59" i="7"/>
  <c r="G59" i="7" s="1"/>
  <c r="Q59" i="7" s="1"/>
  <c r="D58" i="7"/>
  <c r="G58" i="7" s="1"/>
  <c r="Q58" i="7" s="1"/>
  <c r="D57" i="7"/>
  <c r="G57" i="7" s="1"/>
  <c r="Q57" i="7" s="1"/>
  <c r="D56" i="7"/>
  <c r="G56" i="7" s="1"/>
  <c r="Q56" i="7" s="1"/>
  <c r="D55" i="7"/>
  <c r="G55" i="7" s="1"/>
  <c r="Q55" i="7" s="1"/>
  <c r="D54" i="7"/>
  <c r="G54" i="7" s="1"/>
  <c r="Q54" i="7" s="1"/>
  <c r="D53" i="7"/>
  <c r="G53" i="7" s="1"/>
  <c r="Q53" i="7" s="1"/>
  <c r="D52" i="7"/>
  <c r="G52" i="7" s="1"/>
  <c r="Q52" i="7" s="1"/>
  <c r="D51" i="7"/>
  <c r="G51" i="7" s="1"/>
  <c r="Q51" i="7" s="1"/>
  <c r="D50" i="7"/>
  <c r="G50" i="7" s="1"/>
  <c r="Q50" i="7" s="1"/>
  <c r="D49" i="7"/>
  <c r="G49" i="7" s="1"/>
  <c r="Q49" i="7" s="1"/>
  <c r="D48" i="7"/>
  <c r="G48" i="7" s="1"/>
  <c r="Q48" i="7" s="1"/>
  <c r="D47" i="7"/>
  <c r="G47" i="7" s="1"/>
  <c r="Q47" i="7" s="1"/>
  <c r="D46" i="7"/>
  <c r="G46" i="7" s="1"/>
  <c r="Q46" i="7" s="1"/>
  <c r="D45" i="7"/>
  <c r="G45" i="7" s="1"/>
  <c r="Q45" i="7" s="1"/>
  <c r="D44" i="7"/>
  <c r="G44" i="7" s="1"/>
  <c r="Q44" i="7" s="1"/>
  <c r="D43" i="7"/>
  <c r="G43" i="7" s="1"/>
  <c r="Q43" i="7" s="1"/>
  <c r="D42" i="7"/>
  <c r="G42" i="7" s="1"/>
  <c r="Q42" i="7" s="1"/>
  <c r="D41" i="7"/>
  <c r="G41" i="7" s="1"/>
  <c r="Q41" i="7" s="1"/>
  <c r="D40" i="7"/>
  <c r="G40" i="7" s="1"/>
  <c r="Q40" i="7" s="1"/>
  <c r="D39" i="7"/>
  <c r="G39" i="7" s="1"/>
  <c r="Q39" i="7" s="1"/>
  <c r="D38" i="7"/>
  <c r="G38" i="7" s="1"/>
  <c r="Q38" i="7" s="1"/>
  <c r="D37" i="7"/>
  <c r="G37" i="7" s="1"/>
  <c r="Q37" i="7" s="1"/>
  <c r="D36" i="7"/>
  <c r="G36" i="7" s="1"/>
  <c r="Q36" i="7" s="1"/>
  <c r="D35" i="7"/>
  <c r="G35" i="7" s="1"/>
  <c r="Q35" i="7" s="1"/>
  <c r="D34" i="7"/>
  <c r="G34" i="7" s="1"/>
  <c r="Q34" i="7" s="1"/>
  <c r="D33" i="7"/>
  <c r="G33" i="7" s="1"/>
  <c r="Q33" i="7" s="1"/>
  <c r="D32" i="7"/>
  <c r="G32" i="7" s="1"/>
  <c r="Q32" i="7" s="1"/>
  <c r="D31" i="7"/>
  <c r="G31" i="7" s="1"/>
  <c r="Q31" i="7" s="1"/>
  <c r="D30" i="7"/>
  <c r="G30" i="7" s="1"/>
  <c r="Q30" i="7" s="1"/>
  <c r="D29" i="7"/>
  <c r="G29" i="7" s="1"/>
  <c r="Q29" i="7" s="1"/>
  <c r="D28" i="7"/>
  <c r="G28" i="7" s="1"/>
  <c r="Q28" i="7" s="1"/>
  <c r="D27" i="7"/>
  <c r="G27" i="7" s="1"/>
  <c r="Q27" i="7" s="1"/>
  <c r="D26" i="7"/>
  <c r="G26" i="7" s="1"/>
  <c r="Q26" i="7" s="1"/>
  <c r="D25" i="7"/>
  <c r="G25" i="7" s="1"/>
  <c r="Q25" i="7" s="1"/>
  <c r="D24" i="7"/>
  <c r="G24" i="7" s="1"/>
  <c r="Q24" i="7" s="1"/>
  <c r="D23" i="7"/>
  <c r="G23" i="7" s="1"/>
  <c r="Q23" i="7" s="1"/>
  <c r="D22" i="7"/>
  <c r="G22" i="7" s="1"/>
  <c r="Q22" i="7" s="1"/>
  <c r="D21" i="7"/>
  <c r="G21" i="7" s="1"/>
  <c r="Q21" i="7" s="1"/>
  <c r="D20" i="7"/>
  <c r="G20" i="7" s="1"/>
  <c r="Q20" i="7" s="1"/>
  <c r="D19" i="7"/>
  <c r="G19" i="7" s="1"/>
  <c r="Q19" i="7" s="1"/>
  <c r="D18" i="7"/>
  <c r="G18" i="7" s="1"/>
  <c r="Q18" i="7" s="1"/>
  <c r="D17" i="7"/>
  <c r="G17" i="7" s="1"/>
  <c r="Q17" i="7" s="1"/>
  <c r="D16" i="7"/>
  <c r="G16" i="7" s="1"/>
  <c r="Q16" i="7" s="1"/>
  <c r="D15" i="7"/>
  <c r="G15" i="7" s="1"/>
  <c r="Q15" i="7" s="1"/>
  <c r="D14" i="7"/>
  <c r="G14" i="7" s="1"/>
  <c r="Q14" i="7" s="1"/>
  <c r="D13" i="7"/>
  <c r="G13" i="7" s="1"/>
  <c r="Q13" i="7" s="1"/>
  <c r="T13" i="7" s="1"/>
  <c r="D12" i="7"/>
  <c r="G12" i="7" s="1"/>
  <c r="Q12" i="7" s="1"/>
  <c r="D11" i="7"/>
  <c r="G11" i="7" s="1"/>
  <c r="Q11" i="7" s="1"/>
  <c r="T11" i="7" s="1"/>
  <c r="G10" i="7"/>
  <c r="Q10" i="7" s="1"/>
  <c r="T10" i="7" s="1"/>
  <c r="D73" i="6"/>
  <c r="G73" i="6" s="1"/>
  <c r="Q73" i="6" s="1"/>
  <c r="D72" i="6"/>
  <c r="G72" i="6" s="1"/>
  <c r="Q72" i="6" s="1"/>
  <c r="D71" i="6"/>
  <c r="G71" i="6" s="1"/>
  <c r="Q71" i="6" s="1"/>
  <c r="D70" i="6"/>
  <c r="G70" i="6" s="1"/>
  <c r="Q70" i="6" s="1"/>
  <c r="D69" i="6"/>
  <c r="G69" i="6" s="1"/>
  <c r="Q69" i="6" s="1"/>
  <c r="D68" i="6"/>
  <c r="G68" i="6" s="1"/>
  <c r="Q68" i="6" s="1"/>
  <c r="D67" i="6"/>
  <c r="G67" i="6" s="1"/>
  <c r="Q67" i="6" s="1"/>
  <c r="D66" i="6"/>
  <c r="G66" i="6" s="1"/>
  <c r="Q66" i="6" s="1"/>
  <c r="D65" i="6"/>
  <c r="G65" i="6" s="1"/>
  <c r="Q65" i="6" s="1"/>
  <c r="D64" i="6"/>
  <c r="G64" i="6" s="1"/>
  <c r="Q64" i="6" s="1"/>
  <c r="D63" i="6"/>
  <c r="G63" i="6" s="1"/>
  <c r="Q63" i="6" s="1"/>
  <c r="D62" i="6"/>
  <c r="G62" i="6" s="1"/>
  <c r="Q62" i="6" s="1"/>
  <c r="D61" i="6"/>
  <c r="G61" i="6" s="1"/>
  <c r="Q61" i="6" s="1"/>
  <c r="D60" i="6"/>
  <c r="G60" i="6" s="1"/>
  <c r="Q60" i="6" s="1"/>
  <c r="D59" i="6"/>
  <c r="G59" i="6" s="1"/>
  <c r="Q59" i="6" s="1"/>
  <c r="D58" i="6"/>
  <c r="G58" i="6" s="1"/>
  <c r="Q58" i="6" s="1"/>
  <c r="D57" i="6"/>
  <c r="G57" i="6" s="1"/>
  <c r="Q57" i="6" s="1"/>
  <c r="D56" i="6"/>
  <c r="G56" i="6" s="1"/>
  <c r="Q56" i="6" s="1"/>
  <c r="D55" i="6"/>
  <c r="G55" i="6" s="1"/>
  <c r="Q55" i="6" s="1"/>
  <c r="D54" i="6"/>
  <c r="G54" i="6" s="1"/>
  <c r="Q54" i="6" s="1"/>
  <c r="D53" i="6"/>
  <c r="G53" i="6" s="1"/>
  <c r="Q53" i="6" s="1"/>
  <c r="D52" i="6"/>
  <c r="G52" i="6" s="1"/>
  <c r="Q52" i="6" s="1"/>
  <c r="D51" i="6"/>
  <c r="G51" i="6" s="1"/>
  <c r="Q51" i="6" s="1"/>
  <c r="D50" i="6"/>
  <c r="G50" i="6" s="1"/>
  <c r="Q50" i="6" s="1"/>
  <c r="D49" i="6"/>
  <c r="G49" i="6" s="1"/>
  <c r="Q49" i="6" s="1"/>
  <c r="D48" i="6"/>
  <c r="G48" i="6" s="1"/>
  <c r="Q48" i="6" s="1"/>
  <c r="D47" i="6"/>
  <c r="G47" i="6" s="1"/>
  <c r="Q47" i="6" s="1"/>
  <c r="D46" i="6"/>
  <c r="G46" i="6" s="1"/>
  <c r="Q46" i="6" s="1"/>
  <c r="D45" i="6"/>
  <c r="G45" i="6" s="1"/>
  <c r="Q45" i="6" s="1"/>
  <c r="D44" i="6"/>
  <c r="G44" i="6" s="1"/>
  <c r="Q44" i="6" s="1"/>
  <c r="D43" i="6"/>
  <c r="G43" i="6" s="1"/>
  <c r="Q43" i="6" s="1"/>
  <c r="D42" i="6"/>
  <c r="G42" i="6" s="1"/>
  <c r="Q42" i="6" s="1"/>
  <c r="D41" i="6"/>
  <c r="G41" i="6" s="1"/>
  <c r="Q41" i="6" s="1"/>
  <c r="D40" i="6"/>
  <c r="G40" i="6" s="1"/>
  <c r="Q40" i="6" s="1"/>
  <c r="D39" i="6"/>
  <c r="G39" i="6" s="1"/>
  <c r="Q39" i="6" s="1"/>
  <c r="D38" i="6"/>
  <c r="G38" i="6" s="1"/>
  <c r="Q38" i="6" s="1"/>
  <c r="D37" i="6"/>
  <c r="G37" i="6" s="1"/>
  <c r="Q37" i="6" s="1"/>
  <c r="D36" i="6"/>
  <c r="G36" i="6" s="1"/>
  <c r="Q36" i="6" s="1"/>
  <c r="D35" i="6"/>
  <c r="G35" i="6" s="1"/>
  <c r="Q35" i="6" s="1"/>
  <c r="D34" i="6"/>
  <c r="G34" i="6" s="1"/>
  <c r="Q34" i="6" s="1"/>
  <c r="D33" i="6"/>
  <c r="G33" i="6" s="1"/>
  <c r="Q33" i="6" s="1"/>
  <c r="D32" i="6"/>
  <c r="G32" i="6" s="1"/>
  <c r="Q32" i="6" s="1"/>
  <c r="D31" i="6"/>
  <c r="G31" i="6" s="1"/>
  <c r="Q31" i="6" s="1"/>
  <c r="D30" i="6"/>
  <c r="G30" i="6" s="1"/>
  <c r="Q30" i="6" s="1"/>
  <c r="D29" i="6"/>
  <c r="G29" i="6" s="1"/>
  <c r="Q29" i="6" s="1"/>
  <c r="D28" i="6"/>
  <c r="G28" i="6" s="1"/>
  <c r="Q28" i="6" s="1"/>
  <c r="D27" i="6"/>
  <c r="G27" i="6" s="1"/>
  <c r="Q27" i="6" s="1"/>
  <c r="D26" i="6"/>
  <c r="G26" i="6" s="1"/>
  <c r="Q26" i="6" s="1"/>
  <c r="D25" i="6"/>
  <c r="G25" i="6" s="1"/>
  <c r="Q25" i="6" s="1"/>
  <c r="D24" i="6"/>
  <c r="G24" i="6" s="1"/>
  <c r="Q24" i="6" s="1"/>
  <c r="D23" i="6"/>
  <c r="G23" i="6" s="1"/>
  <c r="Q23" i="6" s="1"/>
  <c r="D22" i="6"/>
  <c r="G22" i="6" s="1"/>
  <c r="Q22" i="6" s="1"/>
  <c r="D21" i="6"/>
  <c r="G21" i="6" s="1"/>
  <c r="Q21" i="6" s="1"/>
  <c r="D20" i="6"/>
  <c r="G20" i="6" s="1"/>
  <c r="Q20" i="6" s="1"/>
  <c r="D19" i="6"/>
  <c r="G19" i="6" s="1"/>
  <c r="Q19" i="6" s="1"/>
  <c r="D18" i="6"/>
  <c r="G18" i="6" s="1"/>
  <c r="Q18" i="6" s="1"/>
  <c r="D17" i="6"/>
  <c r="G17" i="6" s="1"/>
  <c r="Q17" i="6" s="1"/>
  <c r="D16" i="6"/>
  <c r="G16" i="6" s="1"/>
  <c r="Q16" i="6" s="1"/>
  <c r="D15" i="6"/>
  <c r="G15" i="6" s="1"/>
  <c r="Q15" i="6" s="1"/>
  <c r="D14" i="6"/>
  <c r="G14" i="6" s="1"/>
  <c r="Q14" i="6" s="1"/>
  <c r="D13" i="6"/>
  <c r="G13" i="6" s="1"/>
  <c r="Q13" i="6" s="1"/>
  <c r="D12" i="6"/>
  <c r="G12" i="6" s="1"/>
  <c r="Q12" i="6" s="1"/>
  <c r="T12" i="6" s="1"/>
  <c r="D11" i="6"/>
  <c r="G11" i="6" s="1"/>
  <c r="Q11" i="6" s="1"/>
  <c r="D10" i="6"/>
  <c r="G10" i="6" s="1"/>
  <c r="Q10" i="6" s="1"/>
  <c r="T10" i="6" s="1"/>
  <c r="G9" i="6"/>
  <c r="Q9" i="6" s="1"/>
  <c r="T9" i="6" s="1"/>
  <c r="D74" i="5"/>
  <c r="G74" i="5" s="1"/>
  <c r="Q74" i="5" s="1"/>
  <c r="D73" i="5"/>
  <c r="G73" i="5" s="1"/>
  <c r="Q73" i="5" s="1"/>
  <c r="D72" i="5"/>
  <c r="G72" i="5" s="1"/>
  <c r="Q72" i="5" s="1"/>
  <c r="D71" i="5"/>
  <c r="G71" i="5" s="1"/>
  <c r="Q71" i="5" s="1"/>
  <c r="D70" i="5"/>
  <c r="G70" i="5" s="1"/>
  <c r="Q70" i="5" s="1"/>
  <c r="D69" i="5"/>
  <c r="G69" i="5" s="1"/>
  <c r="Q69" i="5" s="1"/>
  <c r="D68" i="5"/>
  <c r="G68" i="5" s="1"/>
  <c r="Q68" i="5" s="1"/>
  <c r="D67" i="5"/>
  <c r="G67" i="5" s="1"/>
  <c r="Q67" i="5" s="1"/>
  <c r="D66" i="5"/>
  <c r="G66" i="5" s="1"/>
  <c r="Q66" i="5" s="1"/>
  <c r="D65" i="5"/>
  <c r="G65" i="5" s="1"/>
  <c r="Q65" i="5" s="1"/>
  <c r="D64" i="5"/>
  <c r="G64" i="5" s="1"/>
  <c r="Q64" i="5" s="1"/>
  <c r="D63" i="5"/>
  <c r="G63" i="5" s="1"/>
  <c r="Q63" i="5" s="1"/>
  <c r="D62" i="5"/>
  <c r="G62" i="5" s="1"/>
  <c r="Q62" i="5" s="1"/>
  <c r="D61" i="5"/>
  <c r="G61" i="5" s="1"/>
  <c r="Q61" i="5" s="1"/>
  <c r="D60" i="5"/>
  <c r="G60" i="5" s="1"/>
  <c r="Q60" i="5" s="1"/>
  <c r="D59" i="5"/>
  <c r="G59" i="5" s="1"/>
  <c r="Q59" i="5" s="1"/>
  <c r="D58" i="5"/>
  <c r="G58" i="5" s="1"/>
  <c r="Q58" i="5" s="1"/>
  <c r="D57" i="5"/>
  <c r="G57" i="5" s="1"/>
  <c r="Q57" i="5" s="1"/>
  <c r="D56" i="5"/>
  <c r="G56" i="5" s="1"/>
  <c r="Q56" i="5" s="1"/>
  <c r="D55" i="5"/>
  <c r="G55" i="5" s="1"/>
  <c r="Q55" i="5" s="1"/>
  <c r="D54" i="5"/>
  <c r="G54" i="5" s="1"/>
  <c r="Q54" i="5" s="1"/>
  <c r="D53" i="5"/>
  <c r="G53" i="5" s="1"/>
  <c r="Q53" i="5" s="1"/>
  <c r="D52" i="5"/>
  <c r="G52" i="5" s="1"/>
  <c r="Q52" i="5" s="1"/>
  <c r="D51" i="5"/>
  <c r="G51" i="5" s="1"/>
  <c r="Q51" i="5" s="1"/>
  <c r="D50" i="5"/>
  <c r="G50" i="5" s="1"/>
  <c r="Q50" i="5" s="1"/>
  <c r="D49" i="5"/>
  <c r="G49" i="5" s="1"/>
  <c r="Q49" i="5" s="1"/>
  <c r="D48" i="5"/>
  <c r="G48" i="5" s="1"/>
  <c r="Q48" i="5" s="1"/>
  <c r="D47" i="5"/>
  <c r="G47" i="5" s="1"/>
  <c r="Q47" i="5" s="1"/>
  <c r="D46" i="5"/>
  <c r="G46" i="5" s="1"/>
  <c r="Q46" i="5" s="1"/>
  <c r="D45" i="5"/>
  <c r="G45" i="5" s="1"/>
  <c r="Q45" i="5" s="1"/>
  <c r="D44" i="5"/>
  <c r="G44" i="5" s="1"/>
  <c r="Q44" i="5" s="1"/>
  <c r="D43" i="5"/>
  <c r="G43" i="5" s="1"/>
  <c r="Q43" i="5" s="1"/>
  <c r="D42" i="5"/>
  <c r="G42" i="5" s="1"/>
  <c r="Q42" i="5" s="1"/>
  <c r="D41" i="5"/>
  <c r="G41" i="5" s="1"/>
  <c r="Q41" i="5" s="1"/>
  <c r="D40" i="5"/>
  <c r="G40" i="5" s="1"/>
  <c r="Q40" i="5" s="1"/>
  <c r="D39" i="5"/>
  <c r="G39" i="5" s="1"/>
  <c r="Q39" i="5" s="1"/>
  <c r="D38" i="5"/>
  <c r="G38" i="5" s="1"/>
  <c r="Q38" i="5" s="1"/>
  <c r="D37" i="5"/>
  <c r="G37" i="5" s="1"/>
  <c r="Q37" i="5" s="1"/>
  <c r="D36" i="5"/>
  <c r="G36" i="5" s="1"/>
  <c r="Q36" i="5" s="1"/>
  <c r="D35" i="5"/>
  <c r="G35" i="5" s="1"/>
  <c r="Q35" i="5" s="1"/>
  <c r="D34" i="5"/>
  <c r="G34" i="5" s="1"/>
  <c r="Q34" i="5" s="1"/>
  <c r="D33" i="5"/>
  <c r="G33" i="5" s="1"/>
  <c r="Q33" i="5" s="1"/>
  <c r="D32" i="5"/>
  <c r="G32" i="5" s="1"/>
  <c r="Q32" i="5" s="1"/>
  <c r="D31" i="5"/>
  <c r="G31" i="5" s="1"/>
  <c r="Q31" i="5" s="1"/>
  <c r="D30" i="5"/>
  <c r="G30" i="5" s="1"/>
  <c r="Q30" i="5" s="1"/>
  <c r="D29" i="5"/>
  <c r="G29" i="5" s="1"/>
  <c r="Q29" i="5" s="1"/>
  <c r="D28" i="5"/>
  <c r="G28" i="5" s="1"/>
  <c r="Q28" i="5" s="1"/>
  <c r="D27" i="5"/>
  <c r="G27" i="5" s="1"/>
  <c r="Q27" i="5" s="1"/>
  <c r="D26" i="5"/>
  <c r="G26" i="5" s="1"/>
  <c r="Q26" i="5" s="1"/>
  <c r="D25" i="5"/>
  <c r="G25" i="5" s="1"/>
  <c r="Q25" i="5" s="1"/>
  <c r="D24" i="5"/>
  <c r="G24" i="5" s="1"/>
  <c r="Q24" i="5" s="1"/>
  <c r="D23" i="5"/>
  <c r="G23" i="5" s="1"/>
  <c r="Q23" i="5" s="1"/>
  <c r="D22" i="5"/>
  <c r="G22" i="5" s="1"/>
  <c r="Q22" i="5" s="1"/>
  <c r="D21" i="5"/>
  <c r="G21" i="5" s="1"/>
  <c r="Q21" i="5" s="1"/>
  <c r="D20" i="5"/>
  <c r="G20" i="5" s="1"/>
  <c r="Q20" i="5" s="1"/>
  <c r="D19" i="5"/>
  <c r="G19" i="5" s="1"/>
  <c r="Q19" i="5" s="1"/>
  <c r="D18" i="5"/>
  <c r="G18" i="5" s="1"/>
  <c r="Q18" i="5" s="1"/>
  <c r="D17" i="5"/>
  <c r="G17" i="5" s="1"/>
  <c r="Q17" i="5" s="1"/>
  <c r="D16" i="5"/>
  <c r="G16" i="5" s="1"/>
  <c r="Q16" i="5" s="1"/>
  <c r="D15" i="5"/>
  <c r="G15" i="5" s="1"/>
  <c r="Q15" i="5" s="1"/>
  <c r="D14" i="5"/>
  <c r="G14" i="5" s="1"/>
  <c r="Q14" i="5" s="1"/>
  <c r="D13" i="5"/>
  <c r="G13" i="5" s="1"/>
  <c r="Q13" i="5" s="1"/>
  <c r="D12" i="5"/>
  <c r="G12" i="5" s="1"/>
  <c r="Q12" i="5" s="1"/>
  <c r="T12" i="5" s="1"/>
  <c r="D11" i="5"/>
  <c r="G11" i="5" s="1"/>
  <c r="Q11" i="5" s="1"/>
  <c r="T11" i="5" s="1"/>
  <c r="D74" i="4"/>
  <c r="G74" i="4" s="1"/>
  <c r="Q74" i="4" s="1"/>
  <c r="D73" i="4"/>
  <c r="G73" i="4" s="1"/>
  <c r="Q73" i="4" s="1"/>
  <c r="D72" i="4"/>
  <c r="G72" i="4" s="1"/>
  <c r="Q72" i="4" s="1"/>
  <c r="D71" i="4"/>
  <c r="G71" i="4" s="1"/>
  <c r="Q71" i="4" s="1"/>
  <c r="D70" i="4"/>
  <c r="G70" i="4" s="1"/>
  <c r="Q70" i="4" s="1"/>
  <c r="D69" i="4"/>
  <c r="G69" i="4" s="1"/>
  <c r="Q69" i="4" s="1"/>
  <c r="D68" i="4"/>
  <c r="G68" i="4" s="1"/>
  <c r="Q68" i="4" s="1"/>
  <c r="D67" i="4"/>
  <c r="G67" i="4" s="1"/>
  <c r="Q67" i="4" s="1"/>
  <c r="D66" i="4"/>
  <c r="G66" i="4" s="1"/>
  <c r="Q66" i="4" s="1"/>
  <c r="D65" i="4"/>
  <c r="G65" i="4" s="1"/>
  <c r="D64" i="4"/>
  <c r="G64" i="4" s="1"/>
  <c r="Q64" i="4" s="1"/>
  <c r="D63" i="4"/>
  <c r="G63" i="4" s="1"/>
  <c r="Q63" i="4" s="1"/>
  <c r="D62" i="4"/>
  <c r="G62" i="4" s="1"/>
  <c r="Q62" i="4" s="1"/>
  <c r="D61" i="4"/>
  <c r="G61" i="4" s="1"/>
  <c r="Q61" i="4" s="1"/>
  <c r="D60" i="4"/>
  <c r="G60" i="4" s="1"/>
  <c r="Q60" i="4" s="1"/>
  <c r="D59" i="4"/>
  <c r="G59" i="4" s="1"/>
  <c r="Q59" i="4" s="1"/>
  <c r="D58" i="4"/>
  <c r="G58" i="4" s="1"/>
  <c r="Q58" i="4" s="1"/>
  <c r="D57" i="4"/>
  <c r="G57" i="4" s="1"/>
  <c r="Q57" i="4" s="1"/>
  <c r="D56" i="4"/>
  <c r="G56" i="4" s="1"/>
  <c r="Q56" i="4" s="1"/>
  <c r="D55" i="4"/>
  <c r="G55" i="4" s="1"/>
  <c r="Q55" i="4" s="1"/>
  <c r="D54" i="4"/>
  <c r="G54" i="4" s="1"/>
  <c r="Q54" i="4" s="1"/>
  <c r="D53" i="4"/>
  <c r="G53" i="4" s="1"/>
  <c r="Q53" i="4" s="1"/>
  <c r="D52" i="4"/>
  <c r="G52" i="4" s="1"/>
  <c r="Q52" i="4" s="1"/>
  <c r="D51" i="4"/>
  <c r="G51" i="4" s="1"/>
  <c r="Q51" i="4" s="1"/>
  <c r="D50" i="4"/>
  <c r="G50" i="4" s="1"/>
  <c r="Q50" i="4" s="1"/>
  <c r="D49" i="4"/>
  <c r="G49" i="4" s="1"/>
  <c r="Q49" i="4" s="1"/>
  <c r="D48" i="4"/>
  <c r="G48" i="4" s="1"/>
  <c r="Q48" i="4" s="1"/>
  <c r="D47" i="4"/>
  <c r="G47" i="4" s="1"/>
  <c r="Q47" i="4" s="1"/>
  <c r="D46" i="4"/>
  <c r="G46" i="4" s="1"/>
  <c r="Q46" i="4" s="1"/>
  <c r="D45" i="4"/>
  <c r="G45" i="4" s="1"/>
  <c r="Q45" i="4" s="1"/>
  <c r="D44" i="4"/>
  <c r="G44" i="4" s="1"/>
  <c r="Q44" i="4" s="1"/>
  <c r="D43" i="4"/>
  <c r="G43" i="4" s="1"/>
  <c r="Q43" i="4" s="1"/>
  <c r="D42" i="4"/>
  <c r="G42" i="4" s="1"/>
  <c r="Q42" i="4" s="1"/>
  <c r="D41" i="4"/>
  <c r="G41" i="4" s="1"/>
  <c r="Q41" i="4" s="1"/>
  <c r="D40" i="4"/>
  <c r="G40" i="4" s="1"/>
  <c r="Q40" i="4" s="1"/>
  <c r="D39" i="4"/>
  <c r="G39" i="4" s="1"/>
  <c r="Q39" i="4" s="1"/>
  <c r="D38" i="4"/>
  <c r="G38" i="4" s="1"/>
  <c r="Q38" i="4" s="1"/>
  <c r="D37" i="4"/>
  <c r="G37" i="4" s="1"/>
  <c r="Q37" i="4" s="1"/>
  <c r="D36" i="4"/>
  <c r="G36" i="4" s="1"/>
  <c r="Q36" i="4" s="1"/>
  <c r="D35" i="4"/>
  <c r="G35" i="4" s="1"/>
  <c r="Q35" i="4" s="1"/>
  <c r="D34" i="4"/>
  <c r="G34" i="4" s="1"/>
  <c r="Q34" i="4" s="1"/>
  <c r="D33" i="4"/>
  <c r="G33" i="4" s="1"/>
  <c r="Q33" i="4" s="1"/>
  <c r="D32" i="4"/>
  <c r="G32" i="4" s="1"/>
  <c r="Q32" i="4" s="1"/>
  <c r="D31" i="4"/>
  <c r="G31" i="4" s="1"/>
  <c r="Q31" i="4" s="1"/>
  <c r="D30" i="4"/>
  <c r="G30" i="4" s="1"/>
  <c r="Q30" i="4" s="1"/>
  <c r="D29" i="4"/>
  <c r="G29" i="4" s="1"/>
  <c r="Q29" i="4" s="1"/>
  <c r="D28" i="4"/>
  <c r="G28" i="4" s="1"/>
  <c r="Q28" i="4" s="1"/>
  <c r="D27" i="4"/>
  <c r="G27" i="4" s="1"/>
  <c r="Q27" i="4" s="1"/>
  <c r="D26" i="4"/>
  <c r="G26" i="4" s="1"/>
  <c r="Q26" i="4" s="1"/>
  <c r="D25" i="4"/>
  <c r="G25" i="4" s="1"/>
  <c r="Q25" i="4" s="1"/>
  <c r="D24" i="4"/>
  <c r="G24" i="4" s="1"/>
  <c r="Q24" i="4" s="1"/>
  <c r="D23" i="4"/>
  <c r="G23" i="4" s="1"/>
  <c r="Q23" i="4" s="1"/>
  <c r="D22" i="4"/>
  <c r="G22" i="4" s="1"/>
  <c r="Q22" i="4" s="1"/>
  <c r="D21" i="4"/>
  <c r="G21" i="4" s="1"/>
  <c r="Q21" i="4" s="1"/>
  <c r="D20" i="4"/>
  <c r="G20" i="4" s="1"/>
  <c r="Q20" i="4" s="1"/>
  <c r="D19" i="4"/>
  <c r="G19" i="4" s="1"/>
  <c r="Q19" i="4" s="1"/>
  <c r="D18" i="4"/>
  <c r="G18" i="4" s="1"/>
  <c r="Q18" i="4" s="1"/>
  <c r="D17" i="4"/>
  <c r="G17" i="4" s="1"/>
  <c r="Q17" i="4" s="1"/>
  <c r="D16" i="4"/>
  <c r="G16" i="4" s="1"/>
  <c r="Q16" i="4" s="1"/>
  <c r="D15" i="4"/>
  <c r="G15" i="4" s="1"/>
  <c r="Q15" i="4" s="1"/>
  <c r="D14" i="4"/>
  <c r="G14" i="4" s="1"/>
  <c r="Q14" i="4" s="1"/>
  <c r="D13" i="4"/>
  <c r="G13" i="4" s="1"/>
  <c r="Q13" i="4" s="1"/>
  <c r="D12" i="4"/>
  <c r="G12" i="4" s="1"/>
  <c r="Q12" i="4" s="1"/>
  <c r="T12" i="4" s="1"/>
  <c r="D11" i="4"/>
  <c r="G11" i="4" s="1"/>
  <c r="Q11" i="4" s="1"/>
  <c r="G10" i="4"/>
  <c r="Q10" i="4" s="1"/>
  <c r="T10" i="4" s="1"/>
  <c r="D74" i="2"/>
  <c r="G74" i="2" s="1"/>
  <c r="Q74" i="2" s="1"/>
  <c r="D73" i="2"/>
  <c r="G73" i="2" s="1"/>
  <c r="Q73" i="2" s="1"/>
  <c r="D72" i="2"/>
  <c r="G72" i="2" s="1"/>
  <c r="Q72" i="2" s="1"/>
  <c r="D71" i="2"/>
  <c r="G71" i="2" s="1"/>
  <c r="Q71" i="2" s="1"/>
  <c r="D70" i="2"/>
  <c r="G70" i="2" s="1"/>
  <c r="Q70" i="2" s="1"/>
  <c r="D69" i="2"/>
  <c r="G69" i="2" s="1"/>
  <c r="Q69" i="2" s="1"/>
  <c r="D68" i="2"/>
  <c r="G68" i="2" s="1"/>
  <c r="Q68" i="2" s="1"/>
  <c r="D67" i="2"/>
  <c r="G67" i="2" s="1"/>
  <c r="Q67" i="2" s="1"/>
  <c r="D66" i="2"/>
  <c r="G66" i="2" s="1"/>
  <c r="Q66" i="2" s="1"/>
  <c r="D65" i="2"/>
  <c r="G65" i="2" s="1"/>
  <c r="Q65" i="2" s="1"/>
  <c r="D64" i="2"/>
  <c r="G64" i="2" s="1"/>
  <c r="Q64" i="2" s="1"/>
  <c r="D63" i="2"/>
  <c r="G63" i="2" s="1"/>
  <c r="Q63" i="2" s="1"/>
  <c r="D62" i="2"/>
  <c r="G62" i="2" s="1"/>
  <c r="Q62" i="2" s="1"/>
  <c r="D61" i="2"/>
  <c r="G61" i="2" s="1"/>
  <c r="Q61" i="2" s="1"/>
  <c r="D60" i="2"/>
  <c r="G60" i="2" s="1"/>
  <c r="Q60" i="2" s="1"/>
  <c r="D59" i="2"/>
  <c r="G59" i="2" s="1"/>
  <c r="Q59" i="2" s="1"/>
  <c r="D58" i="2"/>
  <c r="G58" i="2" s="1"/>
  <c r="Q58" i="2" s="1"/>
  <c r="D57" i="2"/>
  <c r="G57" i="2" s="1"/>
  <c r="Q57" i="2" s="1"/>
  <c r="D56" i="2"/>
  <c r="G56" i="2" s="1"/>
  <c r="Q56" i="2" s="1"/>
  <c r="D55" i="2"/>
  <c r="G55" i="2" s="1"/>
  <c r="Q55" i="2" s="1"/>
  <c r="D54" i="2"/>
  <c r="G54" i="2" s="1"/>
  <c r="Q54" i="2" s="1"/>
  <c r="D53" i="2"/>
  <c r="G53" i="2" s="1"/>
  <c r="Q53" i="2" s="1"/>
  <c r="D52" i="2"/>
  <c r="G52" i="2" s="1"/>
  <c r="Q52" i="2" s="1"/>
  <c r="D51" i="2"/>
  <c r="G51" i="2" s="1"/>
  <c r="Q51" i="2" s="1"/>
  <c r="D50" i="2"/>
  <c r="G50" i="2" s="1"/>
  <c r="Q50" i="2" s="1"/>
  <c r="D49" i="2"/>
  <c r="G49" i="2" s="1"/>
  <c r="Q49" i="2" s="1"/>
  <c r="D48" i="2"/>
  <c r="G48" i="2" s="1"/>
  <c r="Q48" i="2" s="1"/>
  <c r="D47" i="2"/>
  <c r="G47" i="2" s="1"/>
  <c r="Q47" i="2" s="1"/>
  <c r="D46" i="2"/>
  <c r="G46" i="2" s="1"/>
  <c r="Q46" i="2" s="1"/>
  <c r="D45" i="2"/>
  <c r="G45" i="2" s="1"/>
  <c r="Q45" i="2" s="1"/>
  <c r="D44" i="2"/>
  <c r="G44" i="2" s="1"/>
  <c r="Q44" i="2" s="1"/>
  <c r="D43" i="2"/>
  <c r="G43" i="2" s="1"/>
  <c r="Q43" i="2" s="1"/>
  <c r="D42" i="2"/>
  <c r="G42" i="2" s="1"/>
  <c r="Q42" i="2" s="1"/>
  <c r="D41" i="2"/>
  <c r="G41" i="2" s="1"/>
  <c r="Q41" i="2" s="1"/>
  <c r="D40" i="2"/>
  <c r="G40" i="2" s="1"/>
  <c r="Q40" i="2" s="1"/>
  <c r="D39" i="2"/>
  <c r="G39" i="2" s="1"/>
  <c r="Q39" i="2" s="1"/>
  <c r="D38" i="2"/>
  <c r="G38" i="2" s="1"/>
  <c r="Q38" i="2" s="1"/>
  <c r="D37" i="2"/>
  <c r="G37" i="2" s="1"/>
  <c r="Q37" i="2" s="1"/>
  <c r="D36" i="2"/>
  <c r="G36" i="2" s="1"/>
  <c r="Q36" i="2" s="1"/>
  <c r="D35" i="2"/>
  <c r="G35" i="2" s="1"/>
  <c r="Q35" i="2" s="1"/>
  <c r="D34" i="2"/>
  <c r="G34" i="2" s="1"/>
  <c r="Q34" i="2" s="1"/>
  <c r="D33" i="2"/>
  <c r="G33" i="2" s="1"/>
  <c r="Q33" i="2" s="1"/>
  <c r="D32" i="2"/>
  <c r="G32" i="2" s="1"/>
  <c r="Q32" i="2" s="1"/>
  <c r="D31" i="2"/>
  <c r="G31" i="2" s="1"/>
  <c r="Q31" i="2" s="1"/>
  <c r="D30" i="2"/>
  <c r="G30" i="2" s="1"/>
  <c r="Q30" i="2" s="1"/>
  <c r="D29" i="2"/>
  <c r="G29" i="2" s="1"/>
  <c r="Q29" i="2" s="1"/>
  <c r="D28" i="2"/>
  <c r="G28" i="2" s="1"/>
  <c r="Q28" i="2" s="1"/>
  <c r="D27" i="2"/>
  <c r="G27" i="2" s="1"/>
  <c r="D26" i="2"/>
  <c r="G26" i="2" s="1"/>
  <c r="Q26" i="2" s="1"/>
  <c r="D25" i="2"/>
  <c r="G25" i="2" s="1"/>
  <c r="Q25" i="2" s="1"/>
  <c r="D24" i="2"/>
  <c r="G24" i="2" s="1"/>
  <c r="Q24" i="2" s="1"/>
  <c r="D23" i="2"/>
  <c r="G23" i="2" s="1"/>
  <c r="Q23" i="2" s="1"/>
  <c r="D22" i="2"/>
  <c r="G22" i="2" s="1"/>
  <c r="Q22" i="2" s="1"/>
  <c r="D21" i="2"/>
  <c r="G21" i="2" s="1"/>
  <c r="Q21" i="2" s="1"/>
  <c r="D20" i="2"/>
  <c r="G20" i="2" s="1"/>
  <c r="Q20" i="2" s="1"/>
  <c r="D19" i="2"/>
  <c r="G19" i="2" s="1"/>
  <c r="Q19" i="2" s="1"/>
  <c r="D18" i="2"/>
  <c r="G18" i="2" s="1"/>
  <c r="Q18" i="2" s="1"/>
  <c r="D17" i="2"/>
  <c r="G17" i="2" s="1"/>
  <c r="Q17" i="2" s="1"/>
  <c r="D16" i="2"/>
  <c r="G16" i="2" s="1"/>
  <c r="Q16" i="2" s="1"/>
  <c r="D15" i="2"/>
  <c r="G15" i="2" s="1"/>
  <c r="Q15" i="2" s="1"/>
  <c r="D14" i="2"/>
  <c r="G14" i="2" s="1"/>
  <c r="Q14" i="2" s="1"/>
  <c r="D13" i="2"/>
  <c r="G13" i="2" s="1"/>
  <c r="Q13" i="2" s="1"/>
  <c r="D12" i="2"/>
  <c r="G12" i="2" s="1"/>
  <c r="Q12" i="2" s="1"/>
  <c r="D11" i="2"/>
  <c r="G11" i="2" s="1"/>
  <c r="Q11" i="2" s="1"/>
  <c r="D10" i="2"/>
  <c r="G10" i="2" s="1"/>
  <c r="Q10" i="2" s="1"/>
  <c r="T10" i="2" s="1"/>
  <c r="D74" i="3"/>
  <c r="G74" i="3" s="1"/>
  <c r="Q74" i="3" s="1"/>
  <c r="D73" i="3"/>
  <c r="G73" i="3" s="1"/>
  <c r="Q73" i="3" s="1"/>
  <c r="D72" i="3"/>
  <c r="G72" i="3" s="1"/>
  <c r="Q72" i="3" s="1"/>
  <c r="D71" i="3"/>
  <c r="G71" i="3" s="1"/>
  <c r="Q71" i="3" s="1"/>
  <c r="D70" i="3"/>
  <c r="G70" i="3" s="1"/>
  <c r="Q70" i="3" s="1"/>
  <c r="D69" i="3"/>
  <c r="G69" i="3" s="1"/>
  <c r="Q69" i="3" s="1"/>
  <c r="D68" i="3"/>
  <c r="G68" i="3" s="1"/>
  <c r="Q68" i="3" s="1"/>
  <c r="D67" i="3"/>
  <c r="G67" i="3" s="1"/>
  <c r="Q67" i="3" s="1"/>
  <c r="D66" i="3"/>
  <c r="G66" i="3" s="1"/>
  <c r="Q66" i="3" s="1"/>
  <c r="D65" i="3"/>
  <c r="G65" i="3" s="1"/>
  <c r="Q65" i="3" s="1"/>
  <c r="D64" i="3"/>
  <c r="G64" i="3" s="1"/>
  <c r="Q64" i="3" s="1"/>
  <c r="D63" i="3"/>
  <c r="G63" i="3" s="1"/>
  <c r="Q63" i="3" s="1"/>
  <c r="D62" i="3"/>
  <c r="G62" i="3" s="1"/>
  <c r="Q62" i="3" s="1"/>
  <c r="D61" i="3"/>
  <c r="G61" i="3" s="1"/>
  <c r="Q61" i="3" s="1"/>
  <c r="D60" i="3"/>
  <c r="G60" i="3" s="1"/>
  <c r="Q60" i="3" s="1"/>
  <c r="D59" i="3"/>
  <c r="G59" i="3" s="1"/>
  <c r="Q59" i="3" s="1"/>
  <c r="D58" i="3"/>
  <c r="G58" i="3" s="1"/>
  <c r="Q58" i="3" s="1"/>
  <c r="D57" i="3"/>
  <c r="G57" i="3" s="1"/>
  <c r="Q57" i="3" s="1"/>
  <c r="D56" i="3"/>
  <c r="G56" i="3" s="1"/>
  <c r="Q56" i="3" s="1"/>
  <c r="D55" i="3"/>
  <c r="G55" i="3" s="1"/>
  <c r="Q55" i="3" s="1"/>
  <c r="D54" i="3"/>
  <c r="G54" i="3" s="1"/>
  <c r="Q54" i="3" s="1"/>
  <c r="D53" i="3"/>
  <c r="G53" i="3" s="1"/>
  <c r="Q53" i="3" s="1"/>
  <c r="D52" i="3"/>
  <c r="G52" i="3" s="1"/>
  <c r="Q52" i="3" s="1"/>
  <c r="D51" i="3"/>
  <c r="G51" i="3" s="1"/>
  <c r="Q51" i="3" s="1"/>
  <c r="D50" i="3"/>
  <c r="G50" i="3" s="1"/>
  <c r="Q50" i="3" s="1"/>
  <c r="D49" i="3"/>
  <c r="G49" i="3" s="1"/>
  <c r="Q49" i="3" s="1"/>
  <c r="D48" i="3"/>
  <c r="G48" i="3" s="1"/>
  <c r="Q48" i="3" s="1"/>
  <c r="D47" i="3"/>
  <c r="G47" i="3" s="1"/>
  <c r="Q47" i="3" s="1"/>
  <c r="D46" i="3"/>
  <c r="G46" i="3" s="1"/>
  <c r="Q46" i="3" s="1"/>
  <c r="D45" i="3"/>
  <c r="G45" i="3" s="1"/>
  <c r="Q45" i="3" s="1"/>
  <c r="D44" i="3"/>
  <c r="G44" i="3" s="1"/>
  <c r="Q44" i="3" s="1"/>
  <c r="D43" i="3"/>
  <c r="G43" i="3" s="1"/>
  <c r="Q43" i="3" s="1"/>
  <c r="D42" i="3"/>
  <c r="G42" i="3" s="1"/>
  <c r="Q42" i="3" s="1"/>
  <c r="D41" i="3"/>
  <c r="G41" i="3" s="1"/>
  <c r="Q41" i="3" s="1"/>
  <c r="D40" i="3"/>
  <c r="G40" i="3" s="1"/>
  <c r="Q40" i="3" s="1"/>
  <c r="D39" i="3"/>
  <c r="G39" i="3" s="1"/>
  <c r="Q39" i="3" s="1"/>
  <c r="D38" i="3"/>
  <c r="G38" i="3" s="1"/>
  <c r="Q38" i="3" s="1"/>
  <c r="D37" i="3"/>
  <c r="G37" i="3" s="1"/>
  <c r="Q37" i="3" s="1"/>
  <c r="D36" i="3"/>
  <c r="G36" i="3" s="1"/>
  <c r="Q36" i="3" s="1"/>
  <c r="D35" i="3"/>
  <c r="G35" i="3" s="1"/>
  <c r="Q35" i="3" s="1"/>
  <c r="D34" i="3"/>
  <c r="G34" i="3" s="1"/>
  <c r="Q34" i="3" s="1"/>
  <c r="D33" i="3"/>
  <c r="G33" i="3" s="1"/>
  <c r="Q33" i="3" s="1"/>
  <c r="D32" i="3"/>
  <c r="G32" i="3" s="1"/>
  <c r="Q32" i="3" s="1"/>
  <c r="D31" i="3"/>
  <c r="G31" i="3" s="1"/>
  <c r="Q31" i="3" s="1"/>
  <c r="D30" i="3"/>
  <c r="G30" i="3" s="1"/>
  <c r="Q30" i="3" s="1"/>
  <c r="D29" i="3"/>
  <c r="G29" i="3" s="1"/>
  <c r="Q29" i="3" s="1"/>
  <c r="D28" i="3"/>
  <c r="G28" i="3" s="1"/>
  <c r="Q28" i="3" s="1"/>
  <c r="D27" i="3"/>
  <c r="G27" i="3" s="1"/>
  <c r="Q27" i="3" s="1"/>
  <c r="D26" i="3"/>
  <c r="G26" i="3" s="1"/>
  <c r="Q26" i="3" s="1"/>
  <c r="D25" i="3"/>
  <c r="G25" i="3" s="1"/>
  <c r="Q25" i="3" s="1"/>
  <c r="D24" i="3"/>
  <c r="G24" i="3" s="1"/>
  <c r="Q24" i="3" s="1"/>
  <c r="D23" i="3"/>
  <c r="G23" i="3" s="1"/>
  <c r="Q23" i="3" s="1"/>
  <c r="D22" i="3"/>
  <c r="G22" i="3" s="1"/>
  <c r="Q22" i="3" s="1"/>
  <c r="D21" i="3"/>
  <c r="G21" i="3" s="1"/>
  <c r="Q21" i="3" s="1"/>
  <c r="D20" i="3"/>
  <c r="G20" i="3" s="1"/>
  <c r="Q20" i="3" s="1"/>
  <c r="D19" i="3"/>
  <c r="G19" i="3" s="1"/>
  <c r="Q19" i="3" s="1"/>
  <c r="D18" i="3"/>
  <c r="G18" i="3" s="1"/>
  <c r="Q18" i="3" s="1"/>
  <c r="D17" i="3"/>
  <c r="G17" i="3" s="1"/>
  <c r="Q17" i="3" s="1"/>
  <c r="D16" i="3"/>
  <c r="G16" i="3" s="1"/>
  <c r="Q16" i="3" s="1"/>
  <c r="D15" i="3"/>
  <c r="G15" i="3" s="1"/>
  <c r="Q15" i="3" s="1"/>
  <c r="D14" i="3"/>
  <c r="G14" i="3" s="1"/>
  <c r="Q14" i="3" s="1"/>
  <c r="D13" i="3"/>
  <c r="G13" i="3" s="1"/>
  <c r="Q13" i="3" s="1"/>
  <c r="D12" i="3"/>
  <c r="G12" i="3" s="1"/>
  <c r="Q12" i="3" s="1"/>
  <c r="D11" i="3"/>
  <c r="G11" i="3" s="1"/>
  <c r="Q11" i="3" s="1"/>
  <c r="T11" i="3" s="1"/>
  <c r="G10" i="3"/>
  <c r="Q10" i="3" s="1"/>
  <c r="T10" i="3" s="1"/>
  <c r="D39" i="1"/>
  <c r="G39" i="1" s="1"/>
  <c r="Q39" i="1" s="1"/>
  <c r="D38" i="1"/>
  <c r="G38" i="1" s="1"/>
  <c r="Q38" i="1" s="1"/>
  <c r="D37" i="1"/>
  <c r="G37" i="1" s="1"/>
  <c r="Q37" i="1" s="1"/>
  <c r="D36" i="1"/>
  <c r="G36" i="1" s="1"/>
  <c r="Q36" i="1" s="1"/>
  <c r="D35" i="1"/>
  <c r="G35" i="1" s="1"/>
  <c r="Q35" i="1" s="1"/>
  <c r="D65" i="1"/>
  <c r="G65" i="1" s="1"/>
  <c r="Q65" i="1" s="1"/>
  <c r="D10" i="1"/>
  <c r="G10" i="1" s="1"/>
  <c r="Q10" i="1" s="1"/>
  <c r="D11" i="1"/>
  <c r="G11" i="1" s="1"/>
  <c r="Q11" i="1" s="1"/>
  <c r="D12" i="1"/>
  <c r="G12" i="1" s="1"/>
  <c r="Q12" i="1" s="1"/>
  <c r="D13" i="1"/>
  <c r="G13" i="1" s="1"/>
  <c r="Q13" i="1" s="1"/>
  <c r="D14" i="1"/>
  <c r="G14" i="1" s="1"/>
  <c r="Q14" i="1" s="1"/>
  <c r="D15" i="1"/>
  <c r="G15" i="1" s="1"/>
  <c r="Q15" i="1" s="1"/>
  <c r="D16" i="1"/>
  <c r="G16" i="1" s="1"/>
  <c r="Q16" i="1" s="1"/>
  <c r="D17" i="1"/>
  <c r="G17" i="1" s="1"/>
  <c r="Q17" i="1" s="1"/>
  <c r="D18" i="1"/>
  <c r="G18" i="1" s="1"/>
  <c r="Q18" i="1" s="1"/>
  <c r="D19" i="1"/>
  <c r="G19" i="1" s="1"/>
  <c r="Q19" i="1" s="1"/>
  <c r="D20" i="1"/>
  <c r="G20" i="1" s="1"/>
  <c r="Q20" i="1" s="1"/>
  <c r="D21" i="1"/>
  <c r="G21" i="1" s="1"/>
  <c r="Q21" i="1" s="1"/>
  <c r="D22" i="1"/>
  <c r="G22" i="1" s="1"/>
  <c r="Q22" i="1" s="1"/>
  <c r="D23" i="1"/>
  <c r="G23" i="1" s="1"/>
  <c r="Q23" i="1" s="1"/>
  <c r="D24" i="1"/>
  <c r="G24" i="1" s="1"/>
  <c r="Q24" i="1" s="1"/>
  <c r="D25" i="1"/>
  <c r="G25" i="1" s="1"/>
  <c r="Q25" i="1" s="1"/>
  <c r="D26" i="1"/>
  <c r="G26" i="1" s="1"/>
  <c r="Q26" i="1" s="1"/>
  <c r="D27" i="1"/>
  <c r="G27" i="1" s="1"/>
  <c r="Q27" i="1" s="1"/>
  <c r="D28" i="1"/>
  <c r="G28" i="1" s="1"/>
  <c r="Q28" i="1" s="1"/>
  <c r="D29" i="1"/>
  <c r="G29" i="1" s="1"/>
  <c r="Q29" i="1" s="1"/>
  <c r="D30" i="1"/>
  <c r="G30" i="1" s="1"/>
  <c r="Q30" i="1" s="1"/>
  <c r="D31" i="1"/>
  <c r="G31" i="1" s="1"/>
  <c r="Q31" i="1" s="1"/>
  <c r="D32" i="1"/>
  <c r="G32" i="1" s="1"/>
  <c r="Q32" i="1" s="1"/>
  <c r="D33" i="1"/>
  <c r="G33" i="1" s="1"/>
  <c r="Q33" i="1" s="1"/>
  <c r="D34" i="1"/>
  <c r="G34" i="1" s="1"/>
  <c r="Q34" i="1" s="1"/>
  <c r="D40" i="1"/>
  <c r="G40" i="1" s="1"/>
  <c r="Q40" i="1" s="1"/>
  <c r="D41" i="1"/>
  <c r="G41" i="1" s="1"/>
  <c r="Q41" i="1" s="1"/>
  <c r="D42" i="1"/>
  <c r="G42" i="1" s="1"/>
  <c r="Q42" i="1" s="1"/>
  <c r="D43" i="1"/>
  <c r="G43" i="1" s="1"/>
  <c r="Q43" i="1" s="1"/>
  <c r="D44" i="1"/>
  <c r="G44" i="1" s="1"/>
  <c r="Q44" i="1" s="1"/>
  <c r="D45" i="1"/>
  <c r="G45" i="1" s="1"/>
  <c r="Q45" i="1" s="1"/>
  <c r="D46" i="1"/>
  <c r="G46" i="1" s="1"/>
  <c r="Q46" i="1" s="1"/>
  <c r="D47" i="1"/>
  <c r="G47" i="1" s="1"/>
  <c r="Q47" i="1" s="1"/>
  <c r="D48" i="1"/>
  <c r="G48" i="1" s="1"/>
  <c r="Q48" i="1" s="1"/>
  <c r="D49" i="1"/>
  <c r="G49" i="1" s="1"/>
  <c r="Q49" i="1" s="1"/>
  <c r="D50" i="1"/>
  <c r="G50" i="1" s="1"/>
  <c r="Q50" i="1" s="1"/>
  <c r="D51" i="1"/>
  <c r="G51" i="1" s="1"/>
  <c r="Q51" i="1" s="1"/>
  <c r="D52" i="1"/>
  <c r="G52" i="1" s="1"/>
  <c r="Q52" i="1" s="1"/>
  <c r="D53" i="1"/>
  <c r="G53" i="1" s="1"/>
  <c r="Q53" i="1" s="1"/>
  <c r="D54" i="1"/>
  <c r="G54" i="1" s="1"/>
  <c r="Q54" i="1" s="1"/>
  <c r="D55" i="1"/>
  <c r="G55" i="1" s="1"/>
  <c r="Q55" i="1" s="1"/>
  <c r="D56" i="1"/>
  <c r="G56" i="1" s="1"/>
  <c r="Q56" i="1" s="1"/>
  <c r="D57" i="1"/>
  <c r="G57" i="1" s="1"/>
  <c r="Q57" i="1" s="1"/>
  <c r="D58" i="1"/>
  <c r="G58" i="1" s="1"/>
  <c r="Q58" i="1" s="1"/>
  <c r="D59" i="1"/>
  <c r="G59" i="1" s="1"/>
  <c r="Q59" i="1" s="1"/>
  <c r="D60" i="1"/>
  <c r="G60" i="1" s="1"/>
  <c r="Q60" i="1" s="1"/>
  <c r="D61" i="1"/>
  <c r="G61" i="1" s="1"/>
  <c r="Q61" i="1" s="1"/>
  <c r="D62" i="1"/>
  <c r="G62" i="1" s="1"/>
  <c r="Q62" i="1" s="1"/>
  <c r="D63" i="1"/>
  <c r="G63" i="1" s="1"/>
  <c r="Q63" i="1" s="1"/>
  <c r="D64" i="1"/>
  <c r="G64" i="1" s="1"/>
  <c r="Q64" i="1" s="1"/>
  <c r="D66" i="1"/>
  <c r="G66" i="1" s="1"/>
  <c r="Q66" i="1" s="1"/>
  <c r="D67" i="1"/>
  <c r="G67" i="1" s="1"/>
  <c r="Q67" i="1" s="1"/>
  <c r="D68" i="1"/>
  <c r="G68" i="1" s="1"/>
  <c r="Q68" i="1" s="1"/>
  <c r="D69" i="1"/>
  <c r="G69" i="1" s="1"/>
  <c r="Q69" i="1" s="1"/>
  <c r="D70" i="1"/>
  <c r="G70" i="1" s="1"/>
  <c r="Q70" i="1" s="1"/>
  <c r="D71" i="1"/>
  <c r="G71" i="1" s="1"/>
  <c r="Q71" i="1" s="1"/>
  <c r="D72" i="1"/>
  <c r="G72" i="1" s="1"/>
  <c r="Q72" i="1" s="1"/>
  <c r="D73" i="1"/>
  <c r="G73" i="1" s="1"/>
  <c r="Q73" i="1" s="1"/>
  <c r="S12" i="9" l="1"/>
  <c r="S9" i="1"/>
  <c r="N27" i="1"/>
  <c r="N19" i="1"/>
  <c r="T8" i="1"/>
  <c r="N15" i="1"/>
  <c r="N14" i="1"/>
  <c r="N70" i="1"/>
  <c r="N28" i="1"/>
  <c r="N20" i="1"/>
  <c r="N71" i="1"/>
  <c r="N63" i="1"/>
  <c r="N55" i="1"/>
  <c r="N47" i="1"/>
  <c r="N39" i="1"/>
  <c r="N31" i="1"/>
  <c r="N23" i="1"/>
  <c r="N13" i="9"/>
  <c r="P13" i="9" s="1"/>
  <c r="N74" i="9"/>
  <c r="P74" i="9" s="1"/>
  <c r="R74" i="9" s="1"/>
  <c r="S74" i="9" s="1"/>
  <c r="T10" i="9"/>
  <c r="S11" i="9"/>
  <c r="S17" i="9"/>
  <c r="S16" i="9"/>
  <c r="T12" i="9"/>
  <c r="S15" i="9"/>
  <c r="S9" i="9"/>
  <c r="S13" i="9"/>
  <c r="T68" i="9"/>
  <c r="T70" i="9"/>
  <c r="T21" i="9"/>
  <c r="N10" i="9"/>
  <c r="P10" i="9" s="1"/>
  <c r="N21" i="9"/>
  <c r="P21" i="9" s="1"/>
  <c r="R21" i="9" s="1"/>
  <c r="S21" i="9" s="1"/>
  <c r="N70" i="9"/>
  <c r="P70" i="9" s="1"/>
  <c r="R70" i="9" s="1"/>
  <c r="S70" i="9" s="1"/>
  <c r="T9" i="9"/>
  <c r="N62" i="8"/>
  <c r="P62" i="8" s="1"/>
  <c r="R62" i="8" s="1"/>
  <c r="N70" i="8"/>
  <c r="P70" i="8" s="1"/>
  <c r="R70" i="8" s="1"/>
  <c r="T9" i="8"/>
  <c r="N16" i="8"/>
  <c r="P16" i="8" s="1"/>
  <c r="T12" i="8"/>
  <c r="S12" i="8"/>
  <c r="T70" i="8"/>
  <c r="N19" i="8"/>
  <c r="P19" i="8" s="1"/>
  <c r="R19" i="8" s="1"/>
  <c r="S19" i="8" s="1"/>
  <c r="S11" i="8"/>
  <c r="T62" i="8"/>
  <c r="S16" i="8"/>
  <c r="N11" i="8"/>
  <c r="P11" i="8" s="1"/>
  <c r="N15" i="8"/>
  <c r="P15" i="8" s="1"/>
  <c r="T17" i="8"/>
  <c r="S10" i="8"/>
  <c r="S15" i="8"/>
  <c r="T16" i="7"/>
  <c r="T14" i="7"/>
  <c r="S14" i="7"/>
  <c r="T22" i="7"/>
  <c r="T30" i="7"/>
  <c r="T15" i="7"/>
  <c r="S15" i="7"/>
  <c r="T73" i="7"/>
  <c r="T35" i="7"/>
  <c r="T12" i="7"/>
  <c r="S12" i="7"/>
  <c r="T28" i="7"/>
  <c r="S13" i="7"/>
  <c r="S9" i="7"/>
  <c r="N22" i="7"/>
  <c r="P22" i="7" s="1"/>
  <c r="R22" i="7" s="1"/>
  <c r="S22" i="7" s="1"/>
  <c r="N24" i="7"/>
  <c r="P24" i="7" s="1"/>
  <c r="R24" i="7" s="1"/>
  <c r="S24" i="7" s="1"/>
  <c r="N26" i="7"/>
  <c r="P26" i="7" s="1"/>
  <c r="R26" i="7" s="1"/>
  <c r="S26" i="7" s="1"/>
  <c r="N28" i="7"/>
  <c r="P28" i="7" s="1"/>
  <c r="R28" i="7" s="1"/>
  <c r="S28" i="7" s="1"/>
  <c r="N30" i="7"/>
  <c r="P30" i="7" s="1"/>
  <c r="R30" i="7" s="1"/>
  <c r="S30" i="7" s="1"/>
  <c r="N32" i="7"/>
  <c r="P32" i="7" s="1"/>
  <c r="R32" i="7" s="1"/>
  <c r="S32" i="7" s="1"/>
  <c r="N34" i="7"/>
  <c r="P34" i="7" s="1"/>
  <c r="R34" i="7" s="1"/>
  <c r="S34" i="7" s="1"/>
  <c r="N36" i="7"/>
  <c r="P36" i="7" s="1"/>
  <c r="R36" i="7" s="1"/>
  <c r="S36" i="7" s="1"/>
  <c r="N38" i="7"/>
  <c r="P38" i="7" s="1"/>
  <c r="R38" i="7" s="1"/>
  <c r="S38" i="7" s="1"/>
  <c r="N40" i="7"/>
  <c r="P40" i="7" s="1"/>
  <c r="R40" i="7" s="1"/>
  <c r="S40" i="7" s="1"/>
  <c r="N42" i="7"/>
  <c r="P42" i="7" s="1"/>
  <c r="R42" i="7" s="1"/>
  <c r="S42" i="7" s="1"/>
  <c r="N44" i="7"/>
  <c r="P44" i="7" s="1"/>
  <c r="R44" i="7" s="1"/>
  <c r="S44" i="7" s="1"/>
  <c r="N46" i="7"/>
  <c r="P46" i="7" s="1"/>
  <c r="R46" i="7" s="1"/>
  <c r="S46" i="7" s="1"/>
  <c r="N48" i="7"/>
  <c r="P48" i="7" s="1"/>
  <c r="R48" i="7" s="1"/>
  <c r="S48" i="7" s="1"/>
  <c r="N50" i="7"/>
  <c r="P50" i="7" s="1"/>
  <c r="R50" i="7" s="1"/>
  <c r="S50" i="7" s="1"/>
  <c r="N52" i="7"/>
  <c r="P52" i="7" s="1"/>
  <c r="R52" i="7" s="1"/>
  <c r="S52" i="7" s="1"/>
  <c r="N54" i="7"/>
  <c r="P54" i="7" s="1"/>
  <c r="R54" i="7" s="1"/>
  <c r="S54" i="7" s="1"/>
  <c r="N56" i="7"/>
  <c r="P56" i="7" s="1"/>
  <c r="R56" i="7" s="1"/>
  <c r="S56" i="7" s="1"/>
  <c r="N58" i="7"/>
  <c r="P58" i="7" s="1"/>
  <c r="R58" i="7" s="1"/>
  <c r="S58" i="7" s="1"/>
  <c r="S11" i="7"/>
  <c r="S16" i="7"/>
  <c r="S10" i="7"/>
  <c r="T13" i="6"/>
  <c r="T8" i="6"/>
  <c r="T14" i="6"/>
  <c r="T11" i="6"/>
  <c r="N61" i="6"/>
  <c r="P61" i="6" s="1"/>
  <c r="R61" i="6" s="1"/>
  <c r="T61" i="6" s="1"/>
  <c r="N10" i="6"/>
  <c r="P10" i="6" s="1"/>
  <c r="N14" i="6"/>
  <c r="P14" i="6" s="1"/>
  <c r="N22" i="6"/>
  <c r="P22" i="6" s="1"/>
  <c r="R22" i="6" s="1"/>
  <c r="S22" i="6" s="1"/>
  <c r="N24" i="6"/>
  <c r="P24" i="6" s="1"/>
  <c r="R24" i="6" s="1"/>
  <c r="S24" i="6" s="1"/>
  <c r="N26" i="6"/>
  <c r="P26" i="6" s="1"/>
  <c r="R26" i="6" s="1"/>
  <c r="S26" i="6" s="1"/>
  <c r="N28" i="6"/>
  <c r="P28" i="6" s="1"/>
  <c r="R28" i="6" s="1"/>
  <c r="S28" i="6" s="1"/>
  <c r="N30" i="6"/>
  <c r="P30" i="6" s="1"/>
  <c r="R30" i="6" s="1"/>
  <c r="S30" i="6" s="1"/>
  <c r="N32" i="6"/>
  <c r="P32" i="6" s="1"/>
  <c r="R32" i="6" s="1"/>
  <c r="S32" i="6" s="1"/>
  <c r="N34" i="6"/>
  <c r="P34" i="6" s="1"/>
  <c r="R34" i="6" s="1"/>
  <c r="S34" i="6" s="1"/>
  <c r="N36" i="6"/>
  <c r="P36" i="6" s="1"/>
  <c r="R36" i="6" s="1"/>
  <c r="S36" i="6" s="1"/>
  <c r="N38" i="6"/>
  <c r="P38" i="6" s="1"/>
  <c r="R38" i="6" s="1"/>
  <c r="S38" i="6" s="1"/>
  <c r="N40" i="6"/>
  <c r="P40" i="6" s="1"/>
  <c r="R40" i="6" s="1"/>
  <c r="S40" i="6" s="1"/>
  <c r="N42" i="6"/>
  <c r="P42" i="6" s="1"/>
  <c r="R42" i="6" s="1"/>
  <c r="S42" i="6" s="1"/>
  <c r="N44" i="6"/>
  <c r="P44" i="6" s="1"/>
  <c r="R44" i="6" s="1"/>
  <c r="S44" i="6" s="1"/>
  <c r="N46" i="6"/>
  <c r="P46" i="6" s="1"/>
  <c r="R46" i="6" s="1"/>
  <c r="S46" i="6" s="1"/>
  <c r="N48" i="6"/>
  <c r="P48" i="6" s="1"/>
  <c r="R48" i="6" s="1"/>
  <c r="S48" i="6" s="1"/>
  <c r="N50" i="6"/>
  <c r="P50" i="6" s="1"/>
  <c r="R50" i="6" s="1"/>
  <c r="S50" i="6" s="1"/>
  <c r="N52" i="6"/>
  <c r="P52" i="6" s="1"/>
  <c r="R52" i="6" s="1"/>
  <c r="S52" i="6" s="1"/>
  <c r="N54" i="6"/>
  <c r="P54" i="6" s="1"/>
  <c r="R54" i="6" s="1"/>
  <c r="S54" i="6" s="1"/>
  <c r="N56" i="6"/>
  <c r="P56" i="6" s="1"/>
  <c r="R56" i="6" s="1"/>
  <c r="S56" i="6" s="1"/>
  <c r="N69" i="6"/>
  <c r="P69" i="6" s="1"/>
  <c r="R69" i="6" s="1"/>
  <c r="S69" i="6" s="1"/>
  <c r="S9" i="6"/>
  <c r="S12" i="6"/>
  <c r="N15" i="6"/>
  <c r="P15" i="6" s="1"/>
  <c r="R15" i="6" s="1"/>
  <c r="S15" i="6" s="1"/>
  <c r="S13" i="6"/>
  <c r="N12" i="6"/>
  <c r="P12" i="6" s="1"/>
  <c r="N18" i="6"/>
  <c r="P18" i="6" s="1"/>
  <c r="R18" i="6" s="1"/>
  <c r="S18" i="6" s="1"/>
  <c r="N71" i="6"/>
  <c r="P71" i="6" s="1"/>
  <c r="R71" i="6" s="1"/>
  <c r="S71" i="6" s="1"/>
  <c r="S10" i="6"/>
  <c r="N21" i="6"/>
  <c r="P21" i="6" s="1"/>
  <c r="R21" i="6" s="1"/>
  <c r="S21" i="6" s="1"/>
  <c r="N23" i="6"/>
  <c r="P23" i="6" s="1"/>
  <c r="R23" i="6" s="1"/>
  <c r="T23" i="6" s="1"/>
  <c r="N25" i="6"/>
  <c r="P25" i="6" s="1"/>
  <c r="R25" i="6" s="1"/>
  <c r="S25" i="6" s="1"/>
  <c r="N27" i="6"/>
  <c r="P27" i="6" s="1"/>
  <c r="R27" i="6" s="1"/>
  <c r="S27" i="6" s="1"/>
  <c r="N29" i="6"/>
  <c r="P29" i="6" s="1"/>
  <c r="R29" i="6" s="1"/>
  <c r="S29" i="6" s="1"/>
  <c r="N31" i="6"/>
  <c r="P31" i="6" s="1"/>
  <c r="R31" i="6" s="1"/>
  <c r="S31" i="6" s="1"/>
  <c r="N33" i="6"/>
  <c r="P33" i="6" s="1"/>
  <c r="R33" i="6" s="1"/>
  <c r="S33" i="6" s="1"/>
  <c r="N35" i="6"/>
  <c r="P35" i="6" s="1"/>
  <c r="R35" i="6" s="1"/>
  <c r="S35" i="6" s="1"/>
  <c r="N37" i="6"/>
  <c r="P37" i="6" s="1"/>
  <c r="R37" i="6" s="1"/>
  <c r="S37" i="6" s="1"/>
  <c r="N39" i="6"/>
  <c r="P39" i="6" s="1"/>
  <c r="R39" i="6" s="1"/>
  <c r="S39" i="6" s="1"/>
  <c r="N41" i="6"/>
  <c r="P41" i="6" s="1"/>
  <c r="R41" i="6" s="1"/>
  <c r="S41" i="6" s="1"/>
  <c r="N43" i="6"/>
  <c r="P43" i="6" s="1"/>
  <c r="R43" i="6" s="1"/>
  <c r="S43" i="6" s="1"/>
  <c r="N45" i="6"/>
  <c r="P45" i="6" s="1"/>
  <c r="R45" i="6" s="1"/>
  <c r="S45" i="6" s="1"/>
  <c r="N47" i="6"/>
  <c r="P47" i="6" s="1"/>
  <c r="R47" i="6" s="1"/>
  <c r="S47" i="6" s="1"/>
  <c r="N49" i="6"/>
  <c r="P49" i="6" s="1"/>
  <c r="R49" i="6" s="1"/>
  <c r="S49" i="6" s="1"/>
  <c r="N51" i="6"/>
  <c r="P51" i="6" s="1"/>
  <c r="R51" i="6" s="1"/>
  <c r="S51" i="6" s="1"/>
  <c r="N53" i="6"/>
  <c r="P53" i="6" s="1"/>
  <c r="R53" i="6" s="1"/>
  <c r="S53" i="6" s="1"/>
  <c r="N55" i="6"/>
  <c r="P55" i="6" s="1"/>
  <c r="R55" i="6" s="1"/>
  <c r="S55" i="6" s="1"/>
  <c r="N57" i="6"/>
  <c r="P57" i="6" s="1"/>
  <c r="R57" i="6" s="1"/>
  <c r="S57" i="6" s="1"/>
  <c r="N65" i="6"/>
  <c r="P65" i="6" s="1"/>
  <c r="R65" i="6" s="1"/>
  <c r="S65" i="6" s="1"/>
  <c r="S11" i="6"/>
  <c r="S14" i="6"/>
  <c r="N16" i="6"/>
  <c r="P16" i="6" s="1"/>
  <c r="R16" i="6" s="1"/>
  <c r="S16" i="6" s="1"/>
  <c r="N19" i="6"/>
  <c r="P19" i="6" s="1"/>
  <c r="R19" i="6" s="1"/>
  <c r="S19" i="6" s="1"/>
  <c r="N59" i="6"/>
  <c r="P59" i="6" s="1"/>
  <c r="R59" i="6" s="1"/>
  <c r="S59" i="6" s="1"/>
  <c r="S8" i="6"/>
  <c r="T13" i="5"/>
  <c r="N13" i="5"/>
  <c r="P13" i="5" s="1"/>
  <c r="N16" i="5"/>
  <c r="P16" i="5" s="1"/>
  <c r="R16" i="5" s="1"/>
  <c r="T16" i="5" s="1"/>
  <c r="N18" i="5"/>
  <c r="P18" i="5" s="1"/>
  <c r="R18" i="5" s="1"/>
  <c r="T18" i="5" s="1"/>
  <c r="N62" i="5"/>
  <c r="P62" i="5" s="1"/>
  <c r="R62" i="5" s="1"/>
  <c r="T62" i="5" s="1"/>
  <c r="T9" i="5"/>
  <c r="S16" i="5"/>
  <c r="S12" i="5"/>
  <c r="S62" i="5"/>
  <c r="S11" i="5"/>
  <c r="S9" i="5"/>
  <c r="N61" i="5"/>
  <c r="P61" i="5" s="1"/>
  <c r="R61" i="5" s="1"/>
  <c r="S61" i="5" s="1"/>
  <c r="T10" i="5"/>
  <c r="N66" i="5"/>
  <c r="P66" i="5" s="1"/>
  <c r="R66" i="5" s="1"/>
  <c r="S66" i="5" s="1"/>
  <c r="S13" i="5"/>
  <c r="N22" i="5"/>
  <c r="P22" i="5" s="1"/>
  <c r="R22" i="5" s="1"/>
  <c r="S22" i="5" s="1"/>
  <c r="N24" i="5"/>
  <c r="P24" i="5" s="1"/>
  <c r="R24" i="5" s="1"/>
  <c r="S24" i="5" s="1"/>
  <c r="N26" i="5"/>
  <c r="P26" i="5" s="1"/>
  <c r="R26" i="5" s="1"/>
  <c r="S26" i="5" s="1"/>
  <c r="N28" i="5"/>
  <c r="P28" i="5" s="1"/>
  <c r="R28" i="5" s="1"/>
  <c r="S28" i="5" s="1"/>
  <c r="N30" i="5"/>
  <c r="P30" i="5" s="1"/>
  <c r="R30" i="5" s="1"/>
  <c r="S30" i="5" s="1"/>
  <c r="N32" i="5"/>
  <c r="P32" i="5" s="1"/>
  <c r="R32" i="5" s="1"/>
  <c r="S32" i="5" s="1"/>
  <c r="N34" i="5"/>
  <c r="P34" i="5" s="1"/>
  <c r="R34" i="5" s="1"/>
  <c r="S34" i="5" s="1"/>
  <c r="N36" i="5"/>
  <c r="P36" i="5" s="1"/>
  <c r="R36" i="5" s="1"/>
  <c r="S36" i="5" s="1"/>
  <c r="N38" i="5"/>
  <c r="P38" i="5" s="1"/>
  <c r="R38" i="5" s="1"/>
  <c r="S38" i="5" s="1"/>
  <c r="N40" i="5"/>
  <c r="P40" i="5" s="1"/>
  <c r="R40" i="5" s="1"/>
  <c r="S40" i="5" s="1"/>
  <c r="N42" i="5"/>
  <c r="P42" i="5" s="1"/>
  <c r="R42" i="5" s="1"/>
  <c r="S42" i="5" s="1"/>
  <c r="N44" i="5"/>
  <c r="P44" i="5" s="1"/>
  <c r="R44" i="5" s="1"/>
  <c r="S44" i="5" s="1"/>
  <c r="N46" i="5"/>
  <c r="P46" i="5" s="1"/>
  <c r="R46" i="5" s="1"/>
  <c r="S46" i="5" s="1"/>
  <c r="N48" i="5"/>
  <c r="P48" i="5" s="1"/>
  <c r="R48" i="5" s="1"/>
  <c r="S48" i="5" s="1"/>
  <c r="N50" i="5"/>
  <c r="P50" i="5" s="1"/>
  <c r="R50" i="5" s="1"/>
  <c r="S50" i="5" s="1"/>
  <c r="N52" i="5"/>
  <c r="P52" i="5" s="1"/>
  <c r="R52" i="5" s="1"/>
  <c r="S52" i="5" s="1"/>
  <c r="N54" i="5"/>
  <c r="P54" i="5" s="1"/>
  <c r="R54" i="5" s="1"/>
  <c r="S54" i="5" s="1"/>
  <c r="N56" i="5"/>
  <c r="P56" i="5" s="1"/>
  <c r="R56" i="5" s="1"/>
  <c r="S56" i="5" s="1"/>
  <c r="N58" i="5"/>
  <c r="P58" i="5" s="1"/>
  <c r="R58" i="5" s="1"/>
  <c r="S58" i="5" s="1"/>
  <c r="N17" i="5"/>
  <c r="P17" i="5" s="1"/>
  <c r="R17" i="5" s="1"/>
  <c r="S17" i="5" s="1"/>
  <c r="N11" i="5"/>
  <c r="P11" i="5" s="1"/>
  <c r="N63" i="5"/>
  <c r="P63" i="5" s="1"/>
  <c r="R63" i="5" s="1"/>
  <c r="S63" i="5" s="1"/>
  <c r="N70" i="5"/>
  <c r="P70" i="5" s="1"/>
  <c r="R70" i="5" s="1"/>
  <c r="S70" i="5" s="1"/>
  <c r="T11" i="4"/>
  <c r="T22" i="4"/>
  <c r="S61" i="4"/>
  <c r="S12" i="4"/>
  <c r="N14" i="4"/>
  <c r="P14" i="4" s="1"/>
  <c r="R14" i="4" s="1"/>
  <c r="S14" i="4" s="1"/>
  <c r="N17" i="4"/>
  <c r="P17" i="4" s="1"/>
  <c r="R17" i="4" s="1"/>
  <c r="S17" i="4" s="1"/>
  <c r="S9" i="4"/>
  <c r="N65" i="4"/>
  <c r="P65" i="4" s="1"/>
  <c r="R65" i="4" s="1"/>
  <c r="S65" i="4" s="1"/>
  <c r="N62" i="4"/>
  <c r="P62" i="4" s="1"/>
  <c r="R62" i="4" s="1"/>
  <c r="S62" i="4" s="1"/>
  <c r="N70" i="4"/>
  <c r="P70" i="4" s="1"/>
  <c r="R70" i="4" s="1"/>
  <c r="S70" i="4" s="1"/>
  <c r="S10" i="4"/>
  <c r="S11" i="4"/>
  <c r="N67" i="4"/>
  <c r="P67" i="4" s="1"/>
  <c r="R67" i="4" s="1"/>
  <c r="S67" i="4" s="1"/>
  <c r="N12" i="4"/>
  <c r="P12" i="4" s="1"/>
  <c r="N18" i="4"/>
  <c r="P18" i="4" s="1"/>
  <c r="R18" i="4" s="1"/>
  <c r="T18" i="4" s="1"/>
  <c r="N21" i="4"/>
  <c r="P21" i="4" s="1"/>
  <c r="R21" i="4" s="1"/>
  <c r="S21" i="4" s="1"/>
  <c r="N73" i="3"/>
  <c r="P73" i="3" s="1"/>
  <c r="R73" i="3" s="1"/>
  <c r="T73" i="3" s="1"/>
  <c r="N62" i="3"/>
  <c r="P62" i="3" s="1"/>
  <c r="R62" i="3" s="1"/>
  <c r="T62" i="3" s="1"/>
  <c r="N70" i="3"/>
  <c r="P70" i="3" s="1"/>
  <c r="R70" i="3" s="1"/>
  <c r="S70" i="3" s="1"/>
  <c r="T12" i="3"/>
  <c r="T13" i="3"/>
  <c r="T9" i="3"/>
  <c r="N13" i="3"/>
  <c r="P13" i="3" s="1"/>
  <c r="R13" i="3" s="1"/>
  <c r="S13" i="3" s="1"/>
  <c r="S73" i="3"/>
  <c r="S12" i="3"/>
  <c r="S11" i="3"/>
  <c r="N18" i="3"/>
  <c r="P18" i="3" s="1"/>
  <c r="R18" i="3" s="1"/>
  <c r="S18" i="3" s="1"/>
  <c r="N23" i="3"/>
  <c r="P23" i="3" s="1"/>
  <c r="R23" i="3" s="1"/>
  <c r="S23" i="3" s="1"/>
  <c r="N25" i="3"/>
  <c r="P25" i="3" s="1"/>
  <c r="R25" i="3" s="1"/>
  <c r="S25" i="3" s="1"/>
  <c r="N27" i="3"/>
  <c r="P27" i="3" s="1"/>
  <c r="R27" i="3" s="1"/>
  <c r="S27" i="3" s="1"/>
  <c r="N29" i="3"/>
  <c r="P29" i="3" s="1"/>
  <c r="R29" i="3" s="1"/>
  <c r="S29" i="3" s="1"/>
  <c r="N31" i="3"/>
  <c r="P31" i="3" s="1"/>
  <c r="R31" i="3" s="1"/>
  <c r="S31" i="3" s="1"/>
  <c r="N33" i="3"/>
  <c r="P33" i="3" s="1"/>
  <c r="R33" i="3" s="1"/>
  <c r="S33" i="3" s="1"/>
  <c r="N35" i="3"/>
  <c r="P35" i="3" s="1"/>
  <c r="R35" i="3" s="1"/>
  <c r="S35" i="3" s="1"/>
  <c r="N37" i="3"/>
  <c r="P37" i="3" s="1"/>
  <c r="R37" i="3" s="1"/>
  <c r="S37" i="3" s="1"/>
  <c r="N39" i="3"/>
  <c r="P39" i="3" s="1"/>
  <c r="R39" i="3" s="1"/>
  <c r="S39" i="3" s="1"/>
  <c r="N41" i="3"/>
  <c r="P41" i="3" s="1"/>
  <c r="R41" i="3" s="1"/>
  <c r="S41" i="3" s="1"/>
  <c r="N43" i="3"/>
  <c r="P43" i="3" s="1"/>
  <c r="R43" i="3" s="1"/>
  <c r="S43" i="3" s="1"/>
  <c r="N45" i="3"/>
  <c r="P45" i="3" s="1"/>
  <c r="R45" i="3" s="1"/>
  <c r="S45" i="3" s="1"/>
  <c r="N47" i="3"/>
  <c r="P47" i="3" s="1"/>
  <c r="R47" i="3" s="1"/>
  <c r="S47" i="3" s="1"/>
  <c r="N49" i="3"/>
  <c r="P49" i="3" s="1"/>
  <c r="R49" i="3" s="1"/>
  <c r="S49" i="3" s="1"/>
  <c r="N51" i="3"/>
  <c r="P51" i="3" s="1"/>
  <c r="R51" i="3" s="1"/>
  <c r="S51" i="3" s="1"/>
  <c r="N53" i="3"/>
  <c r="P53" i="3" s="1"/>
  <c r="R53" i="3" s="1"/>
  <c r="S53" i="3" s="1"/>
  <c r="N55" i="3"/>
  <c r="P55" i="3" s="1"/>
  <c r="R55" i="3" s="1"/>
  <c r="S55" i="3" s="1"/>
  <c r="N57" i="3"/>
  <c r="P57" i="3" s="1"/>
  <c r="R57" i="3" s="1"/>
  <c r="S57" i="3" s="1"/>
  <c r="S9" i="3"/>
  <c r="N66" i="3"/>
  <c r="P66" i="3" s="1"/>
  <c r="R66" i="3" s="1"/>
  <c r="S66" i="3" s="1"/>
  <c r="N74" i="3"/>
  <c r="P74" i="3" s="1"/>
  <c r="R74" i="3" s="1"/>
  <c r="S74" i="3" s="1"/>
  <c r="S10" i="3"/>
  <c r="N17" i="3"/>
  <c r="P17" i="3" s="1"/>
  <c r="R17" i="3" s="1"/>
  <c r="S17" i="3" s="1"/>
  <c r="N60" i="3"/>
  <c r="P60" i="3" s="1"/>
  <c r="R60" i="3" s="1"/>
  <c r="S60" i="3" s="1"/>
  <c r="N68" i="3"/>
  <c r="P68" i="3" s="1"/>
  <c r="R68" i="3" s="1"/>
  <c r="S68" i="3" s="1"/>
  <c r="N12" i="2"/>
  <c r="P12" i="2" s="1"/>
  <c r="R12" i="2" s="1"/>
  <c r="T12" i="2" s="1"/>
  <c r="N68" i="2"/>
  <c r="P68" i="2" s="1"/>
  <c r="R68" i="2" s="1"/>
  <c r="S68" i="2" s="1"/>
  <c r="S9" i="2"/>
  <c r="N14" i="2"/>
  <c r="P14" i="2" s="1"/>
  <c r="R14" i="2" s="1"/>
  <c r="S14" i="2" s="1"/>
  <c r="N11" i="2"/>
  <c r="P11" i="2" s="1"/>
  <c r="T11" i="2" s="1"/>
  <c r="T28" i="2"/>
  <c r="T14" i="2"/>
  <c r="S70" i="2"/>
  <c r="T68" i="2"/>
  <c r="T48" i="2"/>
  <c r="S12" i="2"/>
  <c r="S10" i="2"/>
  <c r="N16" i="2"/>
  <c r="P16" i="2" s="1"/>
  <c r="R16" i="2" s="1"/>
  <c r="S16" i="2" s="1"/>
  <c r="N62" i="2"/>
  <c r="P62" i="2" s="1"/>
  <c r="R62" i="2" s="1"/>
  <c r="S62" i="2" s="1"/>
  <c r="N64" i="2"/>
  <c r="P64" i="2" s="1"/>
  <c r="R64" i="2" s="1"/>
  <c r="S64" i="2" s="1"/>
  <c r="N13" i="2"/>
  <c r="P13" i="2" s="1"/>
  <c r="R13" i="2" s="1"/>
  <c r="S13" i="2" s="1"/>
  <c r="N19" i="2"/>
  <c r="P19" i="2" s="1"/>
  <c r="R19" i="2" s="1"/>
  <c r="S19" i="2" s="1"/>
  <c r="N66" i="2"/>
  <c r="P66" i="2" s="1"/>
  <c r="R66" i="2" s="1"/>
  <c r="S66" i="2" s="1"/>
  <c r="N22" i="2"/>
  <c r="P22" i="2" s="1"/>
  <c r="R22" i="2" s="1"/>
  <c r="S22" i="2" s="1"/>
  <c r="N24" i="2"/>
  <c r="P24" i="2" s="1"/>
  <c r="R24" i="2" s="1"/>
  <c r="S24" i="2" s="1"/>
  <c r="N26" i="2"/>
  <c r="P26" i="2" s="1"/>
  <c r="R26" i="2" s="1"/>
  <c r="S26" i="2" s="1"/>
  <c r="N28" i="2"/>
  <c r="P28" i="2" s="1"/>
  <c r="R28" i="2" s="1"/>
  <c r="S28" i="2" s="1"/>
  <c r="N30" i="2"/>
  <c r="P30" i="2" s="1"/>
  <c r="R30" i="2" s="1"/>
  <c r="S30" i="2" s="1"/>
  <c r="N32" i="2"/>
  <c r="P32" i="2" s="1"/>
  <c r="R32" i="2" s="1"/>
  <c r="S32" i="2" s="1"/>
  <c r="N34" i="2"/>
  <c r="P34" i="2" s="1"/>
  <c r="R34" i="2" s="1"/>
  <c r="S34" i="2" s="1"/>
  <c r="N36" i="2"/>
  <c r="P36" i="2" s="1"/>
  <c r="R36" i="2" s="1"/>
  <c r="S36" i="2" s="1"/>
  <c r="N38" i="2"/>
  <c r="P38" i="2" s="1"/>
  <c r="R38" i="2" s="1"/>
  <c r="S38" i="2" s="1"/>
  <c r="N40" i="2"/>
  <c r="P40" i="2" s="1"/>
  <c r="R40" i="2" s="1"/>
  <c r="S40" i="2" s="1"/>
  <c r="N42" i="2"/>
  <c r="P42" i="2" s="1"/>
  <c r="R42" i="2" s="1"/>
  <c r="S42" i="2" s="1"/>
  <c r="N44" i="2"/>
  <c r="P44" i="2" s="1"/>
  <c r="R44" i="2" s="1"/>
  <c r="S44" i="2" s="1"/>
  <c r="N46" i="2"/>
  <c r="P46" i="2" s="1"/>
  <c r="R46" i="2" s="1"/>
  <c r="S46" i="2" s="1"/>
  <c r="N48" i="2"/>
  <c r="P48" i="2" s="1"/>
  <c r="R48" i="2" s="1"/>
  <c r="S48" i="2" s="1"/>
  <c r="N50" i="2"/>
  <c r="P50" i="2" s="1"/>
  <c r="R50" i="2" s="1"/>
  <c r="S50" i="2" s="1"/>
  <c r="N52" i="2"/>
  <c r="P52" i="2" s="1"/>
  <c r="R52" i="2" s="1"/>
  <c r="S52" i="2" s="1"/>
  <c r="N54" i="2"/>
  <c r="P54" i="2" s="1"/>
  <c r="R54" i="2" s="1"/>
  <c r="S54" i="2" s="1"/>
  <c r="N56" i="2"/>
  <c r="P56" i="2" s="1"/>
  <c r="R56" i="2" s="1"/>
  <c r="S56" i="2" s="1"/>
  <c r="N58" i="2"/>
  <c r="P58" i="2" s="1"/>
  <c r="R58" i="2" s="1"/>
  <c r="S58" i="2" s="1"/>
  <c r="N17" i="2"/>
  <c r="P17" i="2" s="1"/>
  <c r="R17" i="2" s="1"/>
  <c r="S17" i="2" s="1"/>
  <c r="N60" i="2"/>
  <c r="P60" i="2" s="1"/>
  <c r="R60" i="2" s="1"/>
  <c r="S60" i="2" s="1"/>
  <c r="T9" i="2"/>
  <c r="N73" i="1"/>
  <c r="N18" i="1"/>
  <c r="N9" i="1"/>
  <c r="P9" i="1" s="1"/>
  <c r="N66" i="1"/>
  <c r="N58" i="1"/>
  <c r="N72" i="1"/>
  <c r="N64" i="1"/>
  <c r="N16" i="1"/>
  <c r="N62" i="1"/>
  <c r="N54" i="1"/>
  <c r="N46" i="1"/>
  <c r="N38" i="1"/>
  <c r="N30" i="1"/>
  <c r="N22" i="1"/>
  <c r="S8" i="1"/>
  <c r="N69" i="1"/>
  <c r="N61" i="1"/>
  <c r="N53" i="1"/>
  <c r="N45" i="1"/>
  <c r="N37" i="1"/>
  <c r="N29" i="1"/>
  <c r="N21" i="1"/>
  <c r="T42" i="2"/>
  <c r="T58" i="2"/>
  <c r="T62" i="2"/>
  <c r="T70" i="2"/>
  <c r="N67" i="2"/>
  <c r="P67" i="2" s="1"/>
  <c r="R67" i="2" s="1"/>
  <c r="S67" i="2" s="1"/>
  <c r="N73" i="2"/>
  <c r="P73" i="2" s="1"/>
  <c r="R73" i="2" s="1"/>
  <c r="S73" i="2" s="1"/>
  <c r="N61" i="2"/>
  <c r="P61" i="2" s="1"/>
  <c r="R61" i="2" s="1"/>
  <c r="S61" i="2" s="1"/>
  <c r="N69" i="2"/>
  <c r="P69" i="2" s="1"/>
  <c r="R69" i="2" s="1"/>
  <c r="S69" i="2" s="1"/>
  <c r="N15" i="2"/>
  <c r="P15" i="2" s="1"/>
  <c r="R15" i="2" s="1"/>
  <c r="S15" i="2" s="1"/>
  <c r="N20" i="2"/>
  <c r="P20" i="2" s="1"/>
  <c r="R20" i="2" s="1"/>
  <c r="S20" i="2" s="1"/>
  <c r="N63" i="2"/>
  <c r="P63" i="2" s="1"/>
  <c r="R63" i="2" s="1"/>
  <c r="S63" i="2" s="1"/>
  <c r="N72" i="2"/>
  <c r="P72" i="2" s="1"/>
  <c r="R72" i="2" s="1"/>
  <c r="S72" i="2" s="1"/>
  <c r="N18" i="2"/>
  <c r="P18" i="2" s="1"/>
  <c r="R18" i="2" s="1"/>
  <c r="S18" i="2" s="1"/>
  <c r="N74" i="2"/>
  <c r="P74" i="2" s="1"/>
  <c r="R74" i="2" s="1"/>
  <c r="S74" i="2" s="1"/>
  <c r="N23" i="2"/>
  <c r="P23" i="2" s="1"/>
  <c r="R23" i="2" s="1"/>
  <c r="S23" i="2" s="1"/>
  <c r="N25" i="2"/>
  <c r="P25" i="2" s="1"/>
  <c r="R25" i="2" s="1"/>
  <c r="S25" i="2" s="1"/>
  <c r="N27" i="2"/>
  <c r="P27" i="2" s="1"/>
  <c r="R27" i="2" s="1"/>
  <c r="S27" i="2" s="1"/>
  <c r="N29" i="2"/>
  <c r="P29" i="2" s="1"/>
  <c r="R29" i="2" s="1"/>
  <c r="S29" i="2" s="1"/>
  <c r="N31" i="2"/>
  <c r="P31" i="2" s="1"/>
  <c r="R31" i="2" s="1"/>
  <c r="S31" i="2" s="1"/>
  <c r="N33" i="2"/>
  <c r="P33" i="2" s="1"/>
  <c r="R33" i="2" s="1"/>
  <c r="S33" i="2" s="1"/>
  <c r="N35" i="2"/>
  <c r="P35" i="2" s="1"/>
  <c r="R35" i="2" s="1"/>
  <c r="S35" i="2" s="1"/>
  <c r="N37" i="2"/>
  <c r="P37" i="2" s="1"/>
  <c r="R37" i="2" s="1"/>
  <c r="S37" i="2" s="1"/>
  <c r="N39" i="2"/>
  <c r="P39" i="2" s="1"/>
  <c r="R39" i="2" s="1"/>
  <c r="S39" i="2" s="1"/>
  <c r="N41" i="2"/>
  <c r="P41" i="2" s="1"/>
  <c r="R41" i="2" s="1"/>
  <c r="S41" i="2" s="1"/>
  <c r="N43" i="2"/>
  <c r="P43" i="2" s="1"/>
  <c r="R43" i="2" s="1"/>
  <c r="S43" i="2" s="1"/>
  <c r="N45" i="2"/>
  <c r="P45" i="2" s="1"/>
  <c r="R45" i="2" s="1"/>
  <c r="S45" i="2" s="1"/>
  <c r="N47" i="2"/>
  <c r="P47" i="2" s="1"/>
  <c r="R47" i="2" s="1"/>
  <c r="S47" i="2" s="1"/>
  <c r="N49" i="2"/>
  <c r="P49" i="2" s="1"/>
  <c r="R49" i="2" s="1"/>
  <c r="S49" i="2" s="1"/>
  <c r="N51" i="2"/>
  <c r="P51" i="2" s="1"/>
  <c r="R51" i="2" s="1"/>
  <c r="S51" i="2" s="1"/>
  <c r="N53" i="2"/>
  <c r="P53" i="2" s="1"/>
  <c r="R53" i="2" s="1"/>
  <c r="S53" i="2" s="1"/>
  <c r="N55" i="2"/>
  <c r="P55" i="2" s="1"/>
  <c r="R55" i="2" s="1"/>
  <c r="S55" i="2" s="1"/>
  <c r="N57" i="2"/>
  <c r="P57" i="2" s="1"/>
  <c r="R57" i="2" s="1"/>
  <c r="S57" i="2" s="1"/>
  <c r="N59" i="2"/>
  <c r="P59" i="2" s="1"/>
  <c r="R59" i="2" s="1"/>
  <c r="S59" i="2" s="1"/>
  <c r="N65" i="2"/>
  <c r="P65" i="2" s="1"/>
  <c r="R65" i="2" s="1"/>
  <c r="S65" i="2" s="1"/>
  <c r="N71" i="2"/>
  <c r="P71" i="2" s="1"/>
  <c r="R71" i="2" s="1"/>
  <c r="S71" i="2" s="1"/>
  <c r="N21" i="2"/>
  <c r="P21" i="2" s="1"/>
  <c r="R21" i="2" s="1"/>
  <c r="S21" i="2" s="1"/>
  <c r="T66" i="3"/>
  <c r="N19" i="3"/>
  <c r="P19" i="3" s="1"/>
  <c r="R19" i="3" s="1"/>
  <c r="S19" i="3" s="1"/>
  <c r="N69" i="3"/>
  <c r="P69" i="3" s="1"/>
  <c r="R69" i="3" s="1"/>
  <c r="S69" i="3" s="1"/>
  <c r="N10" i="3"/>
  <c r="P10" i="3" s="1"/>
  <c r="N14" i="3"/>
  <c r="P14" i="3" s="1"/>
  <c r="R14" i="3" s="1"/>
  <c r="S14" i="3" s="1"/>
  <c r="N22" i="3"/>
  <c r="P22" i="3" s="1"/>
  <c r="R22" i="3" s="1"/>
  <c r="S22" i="3" s="1"/>
  <c r="N24" i="3"/>
  <c r="P24" i="3" s="1"/>
  <c r="R24" i="3" s="1"/>
  <c r="S24" i="3" s="1"/>
  <c r="N26" i="3"/>
  <c r="P26" i="3" s="1"/>
  <c r="R26" i="3" s="1"/>
  <c r="S26" i="3" s="1"/>
  <c r="N28" i="3"/>
  <c r="P28" i="3" s="1"/>
  <c r="R28" i="3" s="1"/>
  <c r="S28" i="3" s="1"/>
  <c r="N30" i="3"/>
  <c r="P30" i="3" s="1"/>
  <c r="R30" i="3" s="1"/>
  <c r="S30" i="3" s="1"/>
  <c r="N32" i="3"/>
  <c r="P32" i="3" s="1"/>
  <c r="R32" i="3" s="1"/>
  <c r="S32" i="3" s="1"/>
  <c r="N34" i="3"/>
  <c r="P34" i="3" s="1"/>
  <c r="R34" i="3" s="1"/>
  <c r="S34" i="3" s="1"/>
  <c r="N36" i="3"/>
  <c r="P36" i="3" s="1"/>
  <c r="R36" i="3" s="1"/>
  <c r="S36" i="3" s="1"/>
  <c r="N38" i="3"/>
  <c r="P38" i="3" s="1"/>
  <c r="R38" i="3" s="1"/>
  <c r="S38" i="3" s="1"/>
  <c r="N40" i="3"/>
  <c r="P40" i="3" s="1"/>
  <c r="R40" i="3" s="1"/>
  <c r="S40" i="3" s="1"/>
  <c r="N42" i="3"/>
  <c r="P42" i="3" s="1"/>
  <c r="R42" i="3" s="1"/>
  <c r="S42" i="3" s="1"/>
  <c r="N44" i="3"/>
  <c r="P44" i="3" s="1"/>
  <c r="R44" i="3" s="1"/>
  <c r="S44" i="3" s="1"/>
  <c r="N46" i="3"/>
  <c r="P46" i="3" s="1"/>
  <c r="R46" i="3" s="1"/>
  <c r="S46" i="3" s="1"/>
  <c r="N48" i="3"/>
  <c r="P48" i="3" s="1"/>
  <c r="R48" i="3" s="1"/>
  <c r="S48" i="3" s="1"/>
  <c r="N50" i="3"/>
  <c r="P50" i="3" s="1"/>
  <c r="R50" i="3" s="1"/>
  <c r="S50" i="3" s="1"/>
  <c r="N52" i="3"/>
  <c r="P52" i="3" s="1"/>
  <c r="R52" i="3" s="1"/>
  <c r="S52" i="3" s="1"/>
  <c r="N54" i="3"/>
  <c r="P54" i="3" s="1"/>
  <c r="R54" i="3" s="1"/>
  <c r="S54" i="3" s="1"/>
  <c r="N56" i="3"/>
  <c r="P56" i="3" s="1"/>
  <c r="R56" i="3" s="1"/>
  <c r="S56" i="3" s="1"/>
  <c r="N58" i="3"/>
  <c r="P58" i="3" s="1"/>
  <c r="R58" i="3" s="1"/>
  <c r="S58" i="3" s="1"/>
  <c r="N15" i="3"/>
  <c r="P15" i="3" s="1"/>
  <c r="R15" i="3" s="1"/>
  <c r="S15" i="3" s="1"/>
  <c r="N20" i="3"/>
  <c r="P20" i="3" s="1"/>
  <c r="R20" i="3" s="1"/>
  <c r="S20" i="3" s="1"/>
  <c r="N63" i="3"/>
  <c r="P63" i="3" s="1"/>
  <c r="R63" i="3" s="1"/>
  <c r="S63" i="3" s="1"/>
  <c r="N72" i="3"/>
  <c r="P72" i="3" s="1"/>
  <c r="R72" i="3" s="1"/>
  <c r="S72" i="3" s="1"/>
  <c r="N65" i="3"/>
  <c r="P65" i="3" s="1"/>
  <c r="R65" i="3" s="1"/>
  <c r="S65" i="3" s="1"/>
  <c r="N59" i="3"/>
  <c r="P59" i="3" s="1"/>
  <c r="R59" i="3" s="1"/>
  <c r="S59" i="3" s="1"/>
  <c r="N16" i="3"/>
  <c r="P16" i="3" s="1"/>
  <c r="R16" i="3" s="1"/>
  <c r="S16" i="3" s="1"/>
  <c r="N21" i="3"/>
  <c r="P21" i="3" s="1"/>
  <c r="R21" i="3" s="1"/>
  <c r="S21" i="3" s="1"/>
  <c r="N67" i="3"/>
  <c r="P67" i="3" s="1"/>
  <c r="R67" i="3" s="1"/>
  <c r="S67" i="3" s="1"/>
  <c r="N61" i="3"/>
  <c r="P61" i="3" s="1"/>
  <c r="R61" i="3" s="1"/>
  <c r="S61" i="3" s="1"/>
  <c r="N64" i="3"/>
  <c r="P64" i="3" s="1"/>
  <c r="R64" i="3" s="1"/>
  <c r="S64" i="3" s="1"/>
  <c r="N71" i="3"/>
  <c r="P71" i="3" s="1"/>
  <c r="R71" i="3" s="1"/>
  <c r="S71" i="3" s="1"/>
  <c r="S26" i="4"/>
  <c r="S42" i="4"/>
  <c r="S66" i="4"/>
  <c r="T67" i="4"/>
  <c r="T61" i="4"/>
  <c r="N10" i="4"/>
  <c r="P10" i="4" s="1"/>
  <c r="N13" i="4"/>
  <c r="P13" i="4" s="1"/>
  <c r="R13" i="4" s="1"/>
  <c r="S13" i="4" s="1"/>
  <c r="N23" i="4"/>
  <c r="P23" i="4" s="1"/>
  <c r="R23" i="4" s="1"/>
  <c r="S23" i="4" s="1"/>
  <c r="N25" i="4"/>
  <c r="P25" i="4" s="1"/>
  <c r="R25" i="4" s="1"/>
  <c r="S25" i="4" s="1"/>
  <c r="N27" i="4"/>
  <c r="P27" i="4" s="1"/>
  <c r="R27" i="4" s="1"/>
  <c r="S27" i="4" s="1"/>
  <c r="N29" i="4"/>
  <c r="P29" i="4" s="1"/>
  <c r="R29" i="4" s="1"/>
  <c r="S29" i="4" s="1"/>
  <c r="N31" i="4"/>
  <c r="P31" i="4" s="1"/>
  <c r="R31" i="4" s="1"/>
  <c r="S31" i="4" s="1"/>
  <c r="N33" i="4"/>
  <c r="P33" i="4" s="1"/>
  <c r="R33" i="4" s="1"/>
  <c r="S33" i="4" s="1"/>
  <c r="N35" i="4"/>
  <c r="P35" i="4" s="1"/>
  <c r="R35" i="4" s="1"/>
  <c r="S35" i="4" s="1"/>
  <c r="N37" i="4"/>
  <c r="P37" i="4" s="1"/>
  <c r="R37" i="4" s="1"/>
  <c r="S37" i="4" s="1"/>
  <c r="N39" i="4"/>
  <c r="P39" i="4" s="1"/>
  <c r="R39" i="4" s="1"/>
  <c r="S39" i="4" s="1"/>
  <c r="N41" i="4"/>
  <c r="P41" i="4" s="1"/>
  <c r="R41" i="4" s="1"/>
  <c r="S41" i="4" s="1"/>
  <c r="N43" i="4"/>
  <c r="P43" i="4" s="1"/>
  <c r="R43" i="4" s="1"/>
  <c r="S43" i="4" s="1"/>
  <c r="N45" i="4"/>
  <c r="P45" i="4" s="1"/>
  <c r="R45" i="4" s="1"/>
  <c r="S45" i="4" s="1"/>
  <c r="N47" i="4"/>
  <c r="P47" i="4" s="1"/>
  <c r="R47" i="4" s="1"/>
  <c r="S47" i="4" s="1"/>
  <c r="N49" i="4"/>
  <c r="P49" i="4" s="1"/>
  <c r="R49" i="4" s="1"/>
  <c r="S49" i="4" s="1"/>
  <c r="N51" i="4"/>
  <c r="P51" i="4" s="1"/>
  <c r="R51" i="4" s="1"/>
  <c r="S51" i="4" s="1"/>
  <c r="N53" i="4"/>
  <c r="P53" i="4" s="1"/>
  <c r="R53" i="4" s="1"/>
  <c r="S53" i="4" s="1"/>
  <c r="N55" i="4"/>
  <c r="P55" i="4" s="1"/>
  <c r="R55" i="4" s="1"/>
  <c r="S55" i="4" s="1"/>
  <c r="N57" i="4"/>
  <c r="P57" i="4" s="1"/>
  <c r="R57" i="4" s="1"/>
  <c r="S57" i="4" s="1"/>
  <c r="N59" i="4"/>
  <c r="P59" i="4" s="1"/>
  <c r="R59" i="4" s="1"/>
  <c r="S59" i="4" s="1"/>
  <c r="N73" i="4"/>
  <c r="P73" i="4" s="1"/>
  <c r="R73" i="4" s="1"/>
  <c r="S73" i="4" s="1"/>
  <c r="N16" i="4"/>
  <c r="P16" i="4" s="1"/>
  <c r="R16" i="4" s="1"/>
  <c r="S16" i="4" s="1"/>
  <c r="N71" i="4"/>
  <c r="P71" i="4" s="1"/>
  <c r="R71" i="4" s="1"/>
  <c r="S71" i="4" s="1"/>
  <c r="N11" i="4"/>
  <c r="P11" i="4" s="1"/>
  <c r="N19" i="4"/>
  <c r="P19" i="4" s="1"/>
  <c r="R19" i="4" s="1"/>
  <c r="S19" i="4" s="1"/>
  <c r="N69" i="4"/>
  <c r="P69" i="4" s="1"/>
  <c r="R69" i="4" s="1"/>
  <c r="S69" i="4" s="1"/>
  <c r="N63" i="4"/>
  <c r="P63" i="4" s="1"/>
  <c r="R63" i="4" s="1"/>
  <c r="S63" i="4" s="1"/>
  <c r="N22" i="4"/>
  <c r="P22" i="4" s="1"/>
  <c r="R22" i="4" s="1"/>
  <c r="S22" i="4" s="1"/>
  <c r="N24" i="4"/>
  <c r="P24" i="4" s="1"/>
  <c r="R24" i="4" s="1"/>
  <c r="S24" i="4" s="1"/>
  <c r="N26" i="4"/>
  <c r="P26" i="4" s="1"/>
  <c r="R26" i="4" s="1"/>
  <c r="T26" i="4" s="1"/>
  <c r="N28" i="4"/>
  <c r="P28" i="4" s="1"/>
  <c r="R28" i="4" s="1"/>
  <c r="S28" i="4" s="1"/>
  <c r="N30" i="4"/>
  <c r="P30" i="4" s="1"/>
  <c r="R30" i="4" s="1"/>
  <c r="S30" i="4" s="1"/>
  <c r="N32" i="4"/>
  <c r="P32" i="4" s="1"/>
  <c r="R32" i="4" s="1"/>
  <c r="S32" i="4" s="1"/>
  <c r="N34" i="4"/>
  <c r="P34" i="4" s="1"/>
  <c r="R34" i="4" s="1"/>
  <c r="T34" i="4" s="1"/>
  <c r="N36" i="4"/>
  <c r="P36" i="4" s="1"/>
  <c r="R36" i="4" s="1"/>
  <c r="S36" i="4" s="1"/>
  <c r="N38" i="4"/>
  <c r="P38" i="4" s="1"/>
  <c r="R38" i="4" s="1"/>
  <c r="S38" i="4" s="1"/>
  <c r="N40" i="4"/>
  <c r="P40" i="4" s="1"/>
  <c r="R40" i="4" s="1"/>
  <c r="S40" i="4" s="1"/>
  <c r="N42" i="4"/>
  <c r="P42" i="4" s="1"/>
  <c r="R42" i="4" s="1"/>
  <c r="T42" i="4" s="1"/>
  <c r="N44" i="4"/>
  <c r="P44" i="4" s="1"/>
  <c r="R44" i="4" s="1"/>
  <c r="S44" i="4" s="1"/>
  <c r="N46" i="4"/>
  <c r="P46" i="4" s="1"/>
  <c r="R46" i="4" s="1"/>
  <c r="S46" i="4" s="1"/>
  <c r="N48" i="4"/>
  <c r="P48" i="4" s="1"/>
  <c r="R48" i="4" s="1"/>
  <c r="S48" i="4" s="1"/>
  <c r="N50" i="4"/>
  <c r="P50" i="4" s="1"/>
  <c r="R50" i="4" s="1"/>
  <c r="T50" i="4" s="1"/>
  <c r="N52" i="4"/>
  <c r="P52" i="4" s="1"/>
  <c r="R52" i="4" s="1"/>
  <c r="S52" i="4" s="1"/>
  <c r="N54" i="4"/>
  <c r="P54" i="4" s="1"/>
  <c r="R54" i="4" s="1"/>
  <c r="S54" i="4" s="1"/>
  <c r="N56" i="4"/>
  <c r="P56" i="4" s="1"/>
  <c r="R56" i="4" s="1"/>
  <c r="S56" i="4" s="1"/>
  <c r="N58" i="4"/>
  <c r="P58" i="4" s="1"/>
  <c r="R58" i="4" s="1"/>
  <c r="T58" i="4" s="1"/>
  <c r="N66" i="4"/>
  <c r="P66" i="4" s="1"/>
  <c r="R66" i="4" s="1"/>
  <c r="T66" i="4" s="1"/>
  <c r="N15" i="4"/>
  <c r="P15" i="4" s="1"/>
  <c r="R15" i="4" s="1"/>
  <c r="S15" i="4" s="1"/>
  <c r="N60" i="4"/>
  <c r="P60" i="4" s="1"/>
  <c r="R60" i="4" s="1"/>
  <c r="S60" i="4" s="1"/>
  <c r="N64" i="4"/>
  <c r="P64" i="4" s="1"/>
  <c r="R64" i="4" s="1"/>
  <c r="S64" i="4" s="1"/>
  <c r="N74" i="4"/>
  <c r="P74" i="4" s="1"/>
  <c r="R74" i="4" s="1"/>
  <c r="T74" i="4" s="1"/>
  <c r="N20" i="4"/>
  <c r="P20" i="4" s="1"/>
  <c r="R20" i="4" s="1"/>
  <c r="S20" i="4" s="1"/>
  <c r="N68" i="4"/>
  <c r="P68" i="4" s="1"/>
  <c r="R68" i="4" s="1"/>
  <c r="S68" i="4" s="1"/>
  <c r="N72" i="4"/>
  <c r="P72" i="4" s="1"/>
  <c r="R72" i="4" s="1"/>
  <c r="T54" i="5"/>
  <c r="T70" i="5"/>
  <c r="N14" i="5"/>
  <c r="P14" i="5" s="1"/>
  <c r="R14" i="5" s="1"/>
  <c r="S14" i="5" s="1"/>
  <c r="N19" i="5"/>
  <c r="P19" i="5" s="1"/>
  <c r="R19" i="5" s="1"/>
  <c r="S19" i="5" s="1"/>
  <c r="N69" i="5"/>
  <c r="P69" i="5" s="1"/>
  <c r="R69" i="5" s="1"/>
  <c r="S69" i="5" s="1"/>
  <c r="N15" i="5"/>
  <c r="P15" i="5" s="1"/>
  <c r="R15" i="5" s="1"/>
  <c r="S15" i="5" s="1"/>
  <c r="N60" i="5"/>
  <c r="P60" i="5" s="1"/>
  <c r="R60" i="5" s="1"/>
  <c r="S60" i="5" s="1"/>
  <c r="N64" i="5"/>
  <c r="P64" i="5" s="1"/>
  <c r="R64" i="5" s="1"/>
  <c r="S64" i="5" s="1"/>
  <c r="N74" i="5"/>
  <c r="P74" i="5" s="1"/>
  <c r="R74" i="5" s="1"/>
  <c r="S74" i="5" s="1"/>
  <c r="N20" i="5"/>
  <c r="P20" i="5" s="1"/>
  <c r="R20" i="5" s="1"/>
  <c r="S20" i="5" s="1"/>
  <c r="N68" i="5"/>
  <c r="P68" i="5" s="1"/>
  <c r="R68" i="5" s="1"/>
  <c r="S68" i="5" s="1"/>
  <c r="N72" i="5"/>
  <c r="P72" i="5" s="1"/>
  <c r="R72" i="5" s="1"/>
  <c r="S72" i="5" s="1"/>
  <c r="N23" i="5"/>
  <c r="P23" i="5" s="1"/>
  <c r="R23" i="5" s="1"/>
  <c r="S23" i="5" s="1"/>
  <c r="N25" i="5"/>
  <c r="P25" i="5" s="1"/>
  <c r="R25" i="5" s="1"/>
  <c r="S25" i="5" s="1"/>
  <c r="N27" i="5"/>
  <c r="P27" i="5" s="1"/>
  <c r="R27" i="5" s="1"/>
  <c r="S27" i="5" s="1"/>
  <c r="N29" i="5"/>
  <c r="P29" i="5" s="1"/>
  <c r="R29" i="5" s="1"/>
  <c r="S29" i="5" s="1"/>
  <c r="N31" i="5"/>
  <c r="P31" i="5" s="1"/>
  <c r="R31" i="5" s="1"/>
  <c r="S31" i="5" s="1"/>
  <c r="N33" i="5"/>
  <c r="P33" i="5" s="1"/>
  <c r="R33" i="5" s="1"/>
  <c r="S33" i="5" s="1"/>
  <c r="N35" i="5"/>
  <c r="P35" i="5" s="1"/>
  <c r="R35" i="5" s="1"/>
  <c r="S35" i="5" s="1"/>
  <c r="N37" i="5"/>
  <c r="P37" i="5" s="1"/>
  <c r="R37" i="5" s="1"/>
  <c r="S37" i="5" s="1"/>
  <c r="N39" i="5"/>
  <c r="P39" i="5" s="1"/>
  <c r="R39" i="5" s="1"/>
  <c r="S39" i="5" s="1"/>
  <c r="N41" i="5"/>
  <c r="P41" i="5" s="1"/>
  <c r="R41" i="5" s="1"/>
  <c r="S41" i="5" s="1"/>
  <c r="N43" i="5"/>
  <c r="P43" i="5" s="1"/>
  <c r="R43" i="5" s="1"/>
  <c r="S43" i="5" s="1"/>
  <c r="N45" i="5"/>
  <c r="P45" i="5" s="1"/>
  <c r="R45" i="5" s="1"/>
  <c r="S45" i="5" s="1"/>
  <c r="N47" i="5"/>
  <c r="P47" i="5" s="1"/>
  <c r="R47" i="5" s="1"/>
  <c r="S47" i="5" s="1"/>
  <c r="N49" i="5"/>
  <c r="P49" i="5" s="1"/>
  <c r="R49" i="5" s="1"/>
  <c r="S49" i="5" s="1"/>
  <c r="N51" i="5"/>
  <c r="P51" i="5" s="1"/>
  <c r="R51" i="5" s="1"/>
  <c r="S51" i="5" s="1"/>
  <c r="N53" i="5"/>
  <c r="P53" i="5" s="1"/>
  <c r="R53" i="5" s="1"/>
  <c r="S53" i="5" s="1"/>
  <c r="N55" i="5"/>
  <c r="P55" i="5" s="1"/>
  <c r="R55" i="5" s="1"/>
  <c r="S55" i="5" s="1"/>
  <c r="N57" i="5"/>
  <c r="P57" i="5" s="1"/>
  <c r="R57" i="5" s="1"/>
  <c r="S57" i="5" s="1"/>
  <c r="N59" i="5"/>
  <c r="P59" i="5" s="1"/>
  <c r="R59" i="5" s="1"/>
  <c r="S59" i="5" s="1"/>
  <c r="N65" i="5"/>
  <c r="P65" i="5" s="1"/>
  <c r="R65" i="5" s="1"/>
  <c r="S65" i="5" s="1"/>
  <c r="N10" i="5"/>
  <c r="P10" i="5" s="1"/>
  <c r="N21" i="5"/>
  <c r="P21" i="5" s="1"/>
  <c r="R21" i="5" s="1"/>
  <c r="S21" i="5" s="1"/>
  <c r="N67" i="5"/>
  <c r="P67" i="5" s="1"/>
  <c r="R67" i="5" s="1"/>
  <c r="S67" i="5" s="1"/>
  <c r="N71" i="5"/>
  <c r="P71" i="5" s="1"/>
  <c r="R71" i="5" s="1"/>
  <c r="S71" i="5" s="1"/>
  <c r="N73" i="5"/>
  <c r="P73" i="5" s="1"/>
  <c r="R73" i="5" s="1"/>
  <c r="S73" i="5" s="1"/>
  <c r="S23" i="6"/>
  <c r="N11" i="6"/>
  <c r="P11" i="6" s="1"/>
  <c r="N17" i="6"/>
  <c r="P17" i="6" s="1"/>
  <c r="R17" i="6" s="1"/>
  <c r="N62" i="6"/>
  <c r="P62" i="6" s="1"/>
  <c r="R62" i="6" s="1"/>
  <c r="S62" i="6" s="1"/>
  <c r="N64" i="6"/>
  <c r="P64" i="6" s="1"/>
  <c r="R64" i="6" s="1"/>
  <c r="S64" i="6" s="1"/>
  <c r="N67" i="6"/>
  <c r="P67" i="6" s="1"/>
  <c r="R67" i="6" s="1"/>
  <c r="S67" i="6" s="1"/>
  <c r="N58" i="6"/>
  <c r="P58" i="6" s="1"/>
  <c r="R58" i="6" s="1"/>
  <c r="S58" i="6" s="1"/>
  <c r="N70" i="6"/>
  <c r="P70" i="6" s="1"/>
  <c r="R70" i="6" s="1"/>
  <c r="S70" i="6" s="1"/>
  <c r="N72" i="6"/>
  <c r="P72" i="6" s="1"/>
  <c r="R72" i="6" s="1"/>
  <c r="S72" i="6" s="1"/>
  <c r="N20" i="6"/>
  <c r="P20" i="6" s="1"/>
  <c r="R20" i="6" s="1"/>
  <c r="S20" i="6" s="1"/>
  <c r="N66" i="6"/>
  <c r="P66" i="6" s="1"/>
  <c r="R66" i="6" s="1"/>
  <c r="S66" i="6" s="1"/>
  <c r="N60" i="6"/>
  <c r="P60" i="6" s="1"/>
  <c r="R60" i="6" s="1"/>
  <c r="S60" i="6" s="1"/>
  <c r="N9" i="6"/>
  <c r="P9" i="6" s="1"/>
  <c r="N13" i="6"/>
  <c r="P13" i="6" s="1"/>
  <c r="N68" i="6"/>
  <c r="P68" i="6" s="1"/>
  <c r="R68" i="6" s="1"/>
  <c r="S68" i="6" s="1"/>
  <c r="N63" i="6"/>
  <c r="P63" i="6" s="1"/>
  <c r="R63" i="6" s="1"/>
  <c r="S63" i="6" s="1"/>
  <c r="N73" i="6"/>
  <c r="P73" i="6" s="1"/>
  <c r="R73" i="6" s="1"/>
  <c r="S73" i="6" s="1"/>
  <c r="T21" i="7"/>
  <c r="T24" i="7"/>
  <c r="T72" i="7"/>
  <c r="T26" i="7"/>
  <c r="T34" i="7"/>
  <c r="T50" i="7"/>
  <c r="N64" i="7"/>
  <c r="P64" i="7" s="1"/>
  <c r="R64" i="7" s="1"/>
  <c r="S64" i="7" s="1"/>
  <c r="N23" i="7"/>
  <c r="P23" i="7" s="1"/>
  <c r="R23" i="7" s="1"/>
  <c r="S23" i="7" s="1"/>
  <c r="N25" i="7"/>
  <c r="P25" i="7" s="1"/>
  <c r="R25" i="7" s="1"/>
  <c r="S25" i="7" s="1"/>
  <c r="N27" i="7"/>
  <c r="P27" i="7" s="1"/>
  <c r="R27" i="7" s="1"/>
  <c r="S27" i="7" s="1"/>
  <c r="N29" i="7"/>
  <c r="P29" i="7" s="1"/>
  <c r="R29" i="7" s="1"/>
  <c r="S29" i="7" s="1"/>
  <c r="N31" i="7"/>
  <c r="P31" i="7" s="1"/>
  <c r="R31" i="7" s="1"/>
  <c r="S31" i="7" s="1"/>
  <c r="N33" i="7"/>
  <c r="P33" i="7" s="1"/>
  <c r="R33" i="7" s="1"/>
  <c r="S33" i="7" s="1"/>
  <c r="N35" i="7"/>
  <c r="P35" i="7" s="1"/>
  <c r="R35" i="7" s="1"/>
  <c r="S35" i="7" s="1"/>
  <c r="N37" i="7"/>
  <c r="P37" i="7" s="1"/>
  <c r="R37" i="7" s="1"/>
  <c r="S37" i="7" s="1"/>
  <c r="N39" i="7"/>
  <c r="P39" i="7" s="1"/>
  <c r="R39" i="7" s="1"/>
  <c r="S39" i="7" s="1"/>
  <c r="N41" i="7"/>
  <c r="P41" i="7" s="1"/>
  <c r="R41" i="7" s="1"/>
  <c r="S41" i="7" s="1"/>
  <c r="N43" i="7"/>
  <c r="P43" i="7" s="1"/>
  <c r="R43" i="7" s="1"/>
  <c r="S43" i="7" s="1"/>
  <c r="N45" i="7"/>
  <c r="P45" i="7" s="1"/>
  <c r="R45" i="7" s="1"/>
  <c r="S45" i="7" s="1"/>
  <c r="N47" i="7"/>
  <c r="P47" i="7" s="1"/>
  <c r="R47" i="7" s="1"/>
  <c r="S47" i="7" s="1"/>
  <c r="N49" i="7"/>
  <c r="P49" i="7" s="1"/>
  <c r="R49" i="7" s="1"/>
  <c r="S49" i="7" s="1"/>
  <c r="N51" i="7"/>
  <c r="P51" i="7" s="1"/>
  <c r="R51" i="7" s="1"/>
  <c r="S51" i="7" s="1"/>
  <c r="N12" i="7"/>
  <c r="P12" i="7" s="1"/>
  <c r="N21" i="7"/>
  <c r="P21" i="7" s="1"/>
  <c r="R21" i="7" s="1"/>
  <c r="S21" i="7" s="1"/>
  <c r="N13" i="7"/>
  <c r="P13" i="7" s="1"/>
  <c r="N66" i="7"/>
  <c r="P66" i="7" s="1"/>
  <c r="R66" i="7" s="1"/>
  <c r="S66" i="7" s="1"/>
  <c r="N15" i="7"/>
  <c r="P15" i="7" s="1"/>
  <c r="N53" i="7"/>
  <c r="P53" i="7" s="1"/>
  <c r="R53" i="7" s="1"/>
  <c r="S53" i="7" s="1"/>
  <c r="N55" i="7"/>
  <c r="P55" i="7" s="1"/>
  <c r="R55" i="7" s="1"/>
  <c r="T55" i="7" s="1"/>
  <c r="N57" i="7"/>
  <c r="P57" i="7" s="1"/>
  <c r="R57" i="7" s="1"/>
  <c r="S57" i="7" s="1"/>
  <c r="N72" i="7"/>
  <c r="P72" i="7" s="1"/>
  <c r="R72" i="7" s="1"/>
  <c r="S72" i="7" s="1"/>
  <c r="N10" i="7"/>
  <c r="P10" i="7" s="1"/>
  <c r="N14" i="7"/>
  <c r="P14" i="7" s="1"/>
  <c r="N17" i="7"/>
  <c r="P17" i="7" s="1"/>
  <c r="R17" i="7" s="1"/>
  <c r="T17" i="7" s="1"/>
  <c r="N74" i="7"/>
  <c r="P74" i="7" s="1"/>
  <c r="R74" i="7" s="1"/>
  <c r="S74" i="7" s="1"/>
  <c r="N20" i="7"/>
  <c r="P20" i="7" s="1"/>
  <c r="R20" i="7" s="1"/>
  <c r="S20" i="7" s="1"/>
  <c r="N60" i="7"/>
  <c r="P60" i="7" s="1"/>
  <c r="R60" i="7" s="1"/>
  <c r="S60" i="7" s="1"/>
  <c r="N63" i="7"/>
  <c r="P63" i="7" s="1"/>
  <c r="R63" i="7" s="1"/>
  <c r="S63" i="7" s="1"/>
  <c r="N11" i="7"/>
  <c r="P11" i="7" s="1"/>
  <c r="N62" i="7"/>
  <c r="P62" i="7" s="1"/>
  <c r="R62" i="7" s="1"/>
  <c r="S62" i="7" s="1"/>
  <c r="N65" i="7"/>
  <c r="P65" i="7" s="1"/>
  <c r="R65" i="7" s="1"/>
  <c r="S65" i="7" s="1"/>
  <c r="N68" i="7"/>
  <c r="P68" i="7" s="1"/>
  <c r="R68" i="7" s="1"/>
  <c r="S68" i="7" s="1"/>
  <c r="N71" i="7"/>
  <c r="P71" i="7" s="1"/>
  <c r="R71" i="7" s="1"/>
  <c r="S71" i="7" s="1"/>
  <c r="N59" i="7"/>
  <c r="P59" i="7" s="1"/>
  <c r="R59" i="7" s="1"/>
  <c r="S59" i="7" s="1"/>
  <c r="N70" i="7"/>
  <c r="P70" i="7" s="1"/>
  <c r="R70" i="7" s="1"/>
  <c r="S70" i="7" s="1"/>
  <c r="N73" i="7"/>
  <c r="P73" i="7" s="1"/>
  <c r="R73" i="7" s="1"/>
  <c r="S73" i="7" s="1"/>
  <c r="N18" i="7"/>
  <c r="P18" i="7" s="1"/>
  <c r="R18" i="7" s="1"/>
  <c r="S18" i="7" s="1"/>
  <c r="N67" i="7"/>
  <c r="P67" i="7" s="1"/>
  <c r="R67" i="7" s="1"/>
  <c r="S67" i="7" s="1"/>
  <c r="N61" i="7"/>
  <c r="P61" i="7" s="1"/>
  <c r="R61" i="7" s="1"/>
  <c r="S61" i="7" s="1"/>
  <c r="N19" i="7"/>
  <c r="P19" i="7" s="1"/>
  <c r="R19" i="7" s="1"/>
  <c r="S19" i="7" s="1"/>
  <c r="N69" i="7"/>
  <c r="P69" i="7" s="1"/>
  <c r="R69" i="7" s="1"/>
  <c r="S69" i="7" s="1"/>
  <c r="S63" i="8"/>
  <c r="S9" i="8"/>
  <c r="S17" i="8"/>
  <c r="S14" i="8"/>
  <c r="S62" i="8"/>
  <c r="S70" i="8"/>
  <c r="S13" i="8"/>
  <c r="N18" i="8"/>
  <c r="P18" i="8" s="1"/>
  <c r="R18" i="8" s="1"/>
  <c r="S18" i="8" s="1"/>
  <c r="N23" i="8"/>
  <c r="P23" i="8" s="1"/>
  <c r="R23" i="8" s="1"/>
  <c r="T23" i="8" s="1"/>
  <c r="N25" i="8"/>
  <c r="P25" i="8" s="1"/>
  <c r="R25" i="8" s="1"/>
  <c r="T25" i="8" s="1"/>
  <c r="N27" i="8"/>
  <c r="P27" i="8" s="1"/>
  <c r="R27" i="8" s="1"/>
  <c r="S27" i="8" s="1"/>
  <c r="N29" i="8"/>
  <c r="P29" i="8" s="1"/>
  <c r="R29" i="8" s="1"/>
  <c r="S29" i="8" s="1"/>
  <c r="N31" i="8"/>
  <c r="P31" i="8" s="1"/>
  <c r="R31" i="8" s="1"/>
  <c r="S31" i="8" s="1"/>
  <c r="N33" i="8"/>
  <c r="P33" i="8" s="1"/>
  <c r="R33" i="8" s="1"/>
  <c r="T33" i="8" s="1"/>
  <c r="N35" i="8"/>
  <c r="P35" i="8" s="1"/>
  <c r="R35" i="8" s="1"/>
  <c r="S35" i="8" s="1"/>
  <c r="N37" i="8"/>
  <c r="P37" i="8" s="1"/>
  <c r="R37" i="8" s="1"/>
  <c r="S37" i="8" s="1"/>
  <c r="N39" i="8"/>
  <c r="P39" i="8" s="1"/>
  <c r="R39" i="8" s="1"/>
  <c r="S39" i="8" s="1"/>
  <c r="N41" i="8"/>
  <c r="P41" i="8" s="1"/>
  <c r="R41" i="8" s="1"/>
  <c r="T41" i="8" s="1"/>
  <c r="N43" i="8"/>
  <c r="P43" i="8" s="1"/>
  <c r="R43" i="8" s="1"/>
  <c r="S43" i="8" s="1"/>
  <c r="N45" i="8"/>
  <c r="P45" i="8" s="1"/>
  <c r="R45" i="8" s="1"/>
  <c r="S45" i="8" s="1"/>
  <c r="N47" i="8"/>
  <c r="P47" i="8" s="1"/>
  <c r="R47" i="8" s="1"/>
  <c r="S47" i="8" s="1"/>
  <c r="N49" i="8"/>
  <c r="P49" i="8" s="1"/>
  <c r="R49" i="8" s="1"/>
  <c r="T49" i="8" s="1"/>
  <c r="N51" i="8"/>
  <c r="P51" i="8" s="1"/>
  <c r="R51" i="8" s="1"/>
  <c r="S51" i="8" s="1"/>
  <c r="N53" i="8"/>
  <c r="P53" i="8" s="1"/>
  <c r="R53" i="8" s="1"/>
  <c r="S53" i="8" s="1"/>
  <c r="N55" i="8"/>
  <c r="P55" i="8" s="1"/>
  <c r="R55" i="8" s="1"/>
  <c r="S55" i="8" s="1"/>
  <c r="N57" i="8"/>
  <c r="P57" i="8" s="1"/>
  <c r="R57" i="8" s="1"/>
  <c r="T57" i="8" s="1"/>
  <c r="N59" i="8"/>
  <c r="P59" i="8" s="1"/>
  <c r="R59" i="8" s="1"/>
  <c r="S59" i="8" s="1"/>
  <c r="N67" i="8"/>
  <c r="P67" i="8" s="1"/>
  <c r="R67" i="8" s="1"/>
  <c r="S67" i="8" s="1"/>
  <c r="N12" i="8"/>
  <c r="P12" i="8" s="1"/>
  <c r="N21" i="8"/>
  <c r="P21" i="8" s="1"/>
  <c r="R21" i="8" s="1"/>
  <c r="S21" i="8" s="1"/>
  <c r="N64" i="8"/>
  <c r="P64" i="8" s="1"/>
  <c r="R64" i="8" s="1"/>
  <c r="S64" i="8" s="1"/>
  <c r="N72" i="8"/>
  <c r="P72" i="8" s="1"/>
  <c r="R72" i="8" s="1"/>
  <c r="S72" i="8" s="1"/>
  <c r="N61" i="8"/>
  <c r="P61" i="8" s="1"/>
  <c r="R61" i="8" s="1"/>
  <c r="S61" i="8" s="1"/>
  <c r="N69" i="8"/>
  <c r="P69" i="8" s="1"/>
  <c r="R69" i="8" s="1"/>
  <c r="S69" i="8" s="1"/>
  <c r="N66" i="8"/>
  <c r="P66" i="8" s="1"/>
  <c r="R66" i="8" s="1"/>
  <c r="S66" i="8" s="1"/>
  <c r="N74" i="8"/>
  <c r="P74" i="8" s="1"/>
  <c r="R74" i="8" s="1"/>
  <c r="S74" i="8" s="1"/>
  <c r="N22" i="8"/>
  <c r="P22" i="8" s="1"/>
  <c r="R22" i="8" s="1"/>
  <c r="S22" i="8" s="1"/>
  <c r="N24" i="8"/>
  <c r="P24" i="8" s="1"/>
  <c r="R24" i="8" s="1"/>
  <c r="S24" i="8" s="1"/>
  <c r="N26" i="8"/>
  <c r="P26" i="8" s="1"/>
  <c r="R26" i="8" s="1"/>
  <c r="S26" i="8" s="1"/>
  <c r="N28" i="8"/>
  <c r="P28" i="8" s="1"/>
  <c r="R28" i="8" s="1"/>
  <c r="S28" i="8" s="1"/>
  <c r="N30" i="8"/>
  <c r="P30" i="8" s="1"/>
  <c r="R30" i="8" s="1"/>
  <c r="S30" i="8" s="1"/>
  <c r="N32" i="8"/>
  <c r="P32" i="8" s="1"/>
  <c r="R32" i="8" s="1"/>
  <c r="S32" i="8" s="1"/>
  <c r="N34" i="8"/>
  <c r="P34" i="8" s="1"/>
  <c r="R34" i="8" s="1"/>
  <c r="S34" i="8" s="1"/>
  <c r="N36" i="8"/>
  <c r="P36" i="8" s="1"/>
  <c r="R36" i="8" s="1"/>
  <c r="S36" i="8" s="1"/>
  <c r="N38" i="8"/>
  <c r="P38" i="8" s="1"/>
  <c r="R38" i="8" s="1"/>
  <c r="S38" i="8" s="1"/>
  <c r="N40" i="8"/>
  <c r="P40" i="8" s="1"/>
  <c r="R40" i="8" s="1"/>
  <c r="S40" i="8" s="1"/>
  <c r="N42" i="8"/>
  <c r="P42" i="8" s="1"/>
  <c r="R42" i="8" s="1"/>
  <c r="S42" i="8" s="1"/>
  <c r="N44" i="8"/>
  <c r="P44" i="8" s="1"/>
  <c r="R44" i="8" s="1"/>
  <c r="S44" i="8" s="1"/>
  <c r="N46" i="8"/>
  <c r="P46" i="8" s="1"/>
  <c r="R46" i="8" s="1"/>
  <c r="S46" i="8" s="1"/>
  <c r="N48" i="8"/>
  <c r="P48" i="8" s="1"/>
  <c r="R48" i="8" s="1"/>
  <c r="S48" i="8" s="1"/>
  <c r="N50" i="8"/>
  <c r="P50" i="8" s="1"/>
  <c r="R50" i="8" s="1"/>
  <c r="S50" i="8" s="1"/>
  <c r="N52" i="8"/>
  <c r="P52" i="8" s="1"/>
  <c r="R52" i="8" s="1"/>
  <c r="S52" i="8" s="1"/>
  <c r="N54" i="8"/>
  <c r="P54" i="8" s="1"/>
  <c r="R54" i="8" s="1"/>
  <c r="S54" i="8" s="1"/>
  <c r="N56" i="8"/>
  <c r="P56" i="8" s="1"/>
  <c r="R56" i="8" s="1"/>
  <c r="S56" i="8" s="1"/>
  <c r="N58" i="8"/>
  <c r="P58" i="8" s="1"/>
  <c r="R58" i="8" s="1"/>
  <c r="S58" i="8" s="1"/>
  <c r="N63" i="8"/>
  <c r="P63" i="8" s="1"/>
  <c r="R63" i="8" s="1"/>
  <c r="T63" i="8" s="1"/>
  <c r="N71" i="8"/>
  <c r="P71" i="8" s="1"/>
  <c r="R71" i="8" s="1"/>
  <c r="S71" i="8" s="1"/>
  <c r="N10" i="8"/>
  <c r="P10" i="8" s="1"/>
  <c r="N14" i="8"/>
  <c r="P14" i="8" s="1"/>
  <c r="N17" i="8"/>
  <c r="P17" i="8" s="1"/>
  <c r="N60" i="8"/>
  <c r="P60" i="8" s="1"/>
  <c r="R60" i="8" s="1"/>
  <c r="S60" i="8" s="1"/>
  <c r="N68" i="8"/>
  <c r="P68" i="8" s="1"/>
  <c r="R68" i="8" s="1"/>
  <c r="S68" i="8" s="1"/>
  <c r="N20" i="8"/>
  <c r="P20" i="8" s="1"/>
  <c r="R20" i="8" s="1"/>
  <c r="S20" i="8" s="1"/>
  <c r="N65" i="8"/>
  <c r="P65" i="8" s="1"/>
  <c r="R65" i="8" s="1"/>
  <c r="T65" i="8" s="1"/>
  <c r="N73" i="8"/>
  <c r="P73" i="8" s="1"/>
  <c r="R73" i="8" s="1"/>
  <c r="T73" i="8" s="1"/>
  <c r="N72" i="9"/>
  <c r="P72" i="9" s="1"/>
  <c r="R72" i="9" s="1"/>
  <c r="S72" i="9" s="1"/>
  <c r="N64" i="9"/>
  <c r="P64" i="9" s="1"/>
  <c r="R64" i="9" s="1"/>
  <c r="S64" i="9" s="1"/>
  <c r="N17" i="9"/>
  <c r="P17" i="9" s="1"/>
  <c r="N60" i="9"/>
  <c r="P60" i="9" s="1"/>
  <c r="N68" i="9"/>
  <c r="P68" i="9" s="1"/>
  <c r="R68" i="9" s="1"/>
  <c r="S68" i="9" s="1"/>
  <c r="N14" i="9"/>
  <c r="P14" i="9" s="1"/>
  <c r="N20" i="9"/>
  <c r="P20" i="9" s="1"/>
  <c r="R20" i="9" s="1"/>
  <c r="S20" i="9" s="1"/>
  <c r="N62" i="9"/>
  <c r="P62" i="9" s="1"/>
  <c r="R62" i="9" s="1"/>
  <c r="S62" i="9" s="1"/>
  <c r="N18" i="9"/>
  <c r="P18" i="9" s="1"/>
  <c r="R18" i="9" s="1"/>
  <c r="S18" i="9" s="1"/>
  <c r="N23" i="9"/>
  <c r="P23" i="9" s="1"/>
  <c r="R23" i="9" s="1"/>
  <c r="S23" i="9" s="1"/>
  <c r="N25" i="9"/>
  <c r="P25" i="9" s="1"/>
  <c r="R25" i="9" s="1"/>
  <c r="S25" i="9" s="1"/>
  <c r="N27" i="9"/>
  <c r="P27" i="9" s="1"/>
  <c r="R27" i="9" s="1"/>
  <c r="S27" i="9" s="1"/>
  <c r="N29" i="9"/>
  <c r="P29" i="9" s="1"/>
  <c r="R29" i="9" s="1"/>
  <c r="S29" i="9" s="1"/>
  <c r="N31" i="9"/>
  <c r="P31" i="9" s="1"/>
  <c r="R31" i="9" s="1"/>
  <c r="S31" i="9" s="1"/>
  <c r="N33" i="9"/>
  <c r="P33" i="9" s="1"/>
  <c r="R33" i="9" s="1"/>
  <c r="S33" i="9" s="1"/>
  <c r="N35" i="9"/>
  <c r="P35" i="9" s="1"/>
  <c r="R35" i="9" s="1"/>
  <c r="S35" i="9" s="1"/>
  <c r="N37" i="9"/>
  <c r="P37" i="9" s="1"/>
  <c r="R37" i="9" s="1"/>
  <c r="S37" i="9" s="1"/>
  <c r="N39" i="9"/>
  <c r="P39" i="9" s="1"/>
  <c r="R39" i="9" s="1"/>
  <c r="S39" i="9" s="1"/>
  <c r="N41" i="9"/>
  <c r="P41" i="9" s="1"/>
  <c r="R41" i="9" s="1"/>
  <c r="S41" i="9" s="1"/>
  <c r="N43" i="9"/>
  <c r="P43" i="9" s="1"/>
  <c r="R43" i="9" s="1"/>
  <c r="S43" i="9" s="1"/>
  <c r="N45" i="9"/>
  <c r="P45" i="9" s="1"/>
  <c r="R45" i="9" s="1"/>
  <c r="S45" i="9" s="1"/>
  <c r="N47" i="9"/>
  <c r="P47" i="9" s="1"/>
  <c r="R47" i="9" s="1"/>
  <c r="S47" i="9" s="1"/>
  <c r="N65" i="9"/>
  <c r="P65" i="9" s="1"/>
  <c r="R65" i="9" s="1"/>
  <c r="S65" i="9" s="1"/>
  <c r="N11" i="9"/>
  <c r="P11" i="9" s="1"/>
  <c r="N63" i="9"/>
  <c r="P63" i="9" s="1"/>
  <c r="N12" i="9"/>
  <c r="P12" i="9" s="1"/>
  <c r="N15" i="9"/>
  <c r="P15" i="9" s="1"/>
  <c r="N71" i="9"/>
  <c r="P71" i="9" s="1"/>
  <c r="R71" i="9" s="1"/>
  <c r="S71" i="9" s="1"/>
  <c r="N49" i="9"/>
  <c r="P49" i="9" s="1"/>
  <c r="N51" i="9"/>
  <c r="P51" i="9" s="1"/>
  <c r="R51" i="9" s="1"/>
  <c r="S51" i="9" s="1"/>
  <c r="N53" i="9"/>
  <c r="P53" i="9" s="1"/>
  <c r="N55" i="9"/>
  <c r="P55" i="9" s="1"/>
  <c r="N57" i="9"/>
  <c r="P57" i="9" s="1"/>
  <c r="N59" i="9"/>
  <c r="P59" i="9" s="1"/>
  <c r="R59" i="9" s="1"/>
  <c r="S59" i="9" s="1"/>
  <c r="N67" i="9"/>
  <c r="P67" i="9" s="1"/>
  <c r="R67" i="9" s="1"/>
  <c r="S67" i="9" s="1"/>
  <c r="N61" i="9"/>
  <c r="P61" i="9" s="1"/>
  <c r="R61" i="9" s="1"/>
  <c r="S61" i="9" s="1"/>
  <c r="N16" i="9"/>
  <c r="P16" i="9" s="1"/>
  <c r="N19" i="9"/>
  <c r="P19" i="9" s="1"/>
  <c r="R19" i="9" s="1"/>
  <c r="S19" i="9" s="1"/>
  <c r="N69" i="9"/>
  <c r="P69" i="9" s="1"/>
  <c r="N73" i="9"/>
  <c r="P73" i="9" s="1"/>
  <c r="R73" i="9" s="1"/>
  <c r="S73" i="9" s="1"/>
  <c r="N22" i="9"/>
  <c r="P22" i="9" s="1"/>
  <c r="N24" i="9"/>
  <c r="P24" i="9" s="1"/>
  <c r="R24" i="9" s="1"/>
  <c r="S24" i="9" s="1"/>
  <c r="N26" i="9"/>
  <c r="P26" i="9" s="1"/>
  <c r="R26" i="9" s="1"/>
  <c r="S26" i="9" s="1"/>
  <c r="N28" i="9"/>
  <c r="P28" i="9" s="1"/>
  <c r="R28" i="9" s="1"/>
  <c r="S28" i="9" s="1"/>
  <c r="N30" i="9"/>
  <c r="P30" i="9" s="1"/>
  <c r="N32" i="9"/>
  <c r="P32" i="9" s="1"/>
  <c r="R32" i="9" s="1"/>
  <c r="S32" i="9" s="1"/>
  <c r="N34" i="9"/>
  <c r="P34" i="9" s="1"/>
  <c r="N36" i="9"/>
  <c r="P36" i="9" s="1"/>
  <c r="N38" i="9"/>
  <c r="P38" i="9" s="1"/>
  <c r="R38" i="9" s="1"/>
  <c r="S38" i="9" s="1"/>
  <c r="N40" i="9"/>
  <c r="P40" i="9" s="1"/>
  <c r="R40" i="9" s="1"/>
  <c r="S40" i="9" s="1"/>
  <c r="N42" i="9"/>
  <c r="P42" i="9" s="1"/>
  <c r="R42" i="9" s="1"/>
  <c r="S42" i="9" s="1"/>
  <c r="N44" i="9"/>
  <c r="P44" i="9" s="1"/>
  <c r="R44" i="9" s="1"/>
  <c r="S44" i="9" s="1"/>
  <c r="N46" i="9"/>
  <c r="P46" i="9" s="1"/>
  <c r="N48" i="9"/>
  <c r="P48" i="9" s="1"/>
  <c r="R48" i="9" s="1"/>
  <c r="S48" i="9" s="1"/>
  <c r="N50" i="9"/>
  <c r="P50" i="9" s="1"/>
  <c r="N52" i="9"/>
  <c r="P52" i="9" s="1"/>
  <c r="N54" i="9"/>
  <c r="P54" i="9" s="1"/>
  <c r="N56" i="9"/>
  <c r="P56" i="9" s="1"/>
  <c r="R56" i="9" s="1"/>
  <c r="S56" i="9" s="1"/>
  <c r="N58" i="9"/>
  <c r="P58" i="9" s="1"/>
  <c r="R58" i="9" s="1"/>
  <c r="S58" i="9" s="1"/>
  <c r="N66" i="9"/>
  <c r="P66" i="9" s="1"/>
  <c r="R66" i="9" s="1"/>
  <c r="S66" i="9" s="1"/>
  <c r="P10" i="1"/>
  <c r="R10" i="1" s="1"/>
  <c r="S10" i="1" s="1"/>
  <c r="P11" i="1"/>
  <c r="R11" i="1" s="1"/>
  <c r="S11" i="1" s="1"/>
  <c r="T10" i="1" l="1"/>
  <c r="T11" i="1"/>
  <c r="T67" i="9"/>
  <c r="T74" i="9"/>
  <c r="T51" i="9"/>
  <c r="T58" i="9"/>
  <c r="T29" i="9"/>
  <c r="T65" i="9"/>
  <c r="T66" i="9"/>
  <c r="T73" i="9"/>
  <c r="T72" i="9"/>
  <c r="T71" i="9"/>
  <c r="T62" i="9"/>
  <c r="T59" i="9"/>
  <c r="T56" i="9"/>
  <c r="T47" i="9"/>
  <c r="T44" i="9"/>
  <c r="T43" i="9"/>
  <c r="T42" i="9"/>
  <c r="T48" i="9"/>
  <c r="T39" i="9"/>
  <c r="T38" i="9"/>
  <c r="T35" i="9"/>
  <c r="T64" i="9"/>
  <c r="T41" i="9"/>
  <c r="T40" i="9"/>
  <c r="T31" i="9"/>
  <c r="T28" i="9"/>
  <c r="T27" i="9"/>
  <c r="T26" i="9"/>
  <c r="T33" i="9"/>
  <c r="T32" i="9"/>
  <c r="T23" i="9"/>
  <c r="T20" i="9"/>
  <c r="T19" i="9"/>
  <c r="T18" i="9"/>
  <c r="T25" i="9"/>
  <c r="T24" i="9"/>
  <c r="T45" i="9"/>
  <c r="T37" i="9"/>
  <c r="T61" i="9"/>
  <c r="S49" i="8"/>
  <c r="T55" i="8"/>
  <c r="T22" i="8"/>
  <c r="S25" i="8"/>
  <c r="S23" i="8"/>
  <c r="T47" i="8"/>
  <c r="T39" i="8"/>
  <c r="T31" i="8"/>
  <c r="T56" i="8"/>
  <c r="S73" i="8"/>
  <c r="T27" i="8"/>
  <c r="T59" i="8"/>
  <c r="T51" i="8"/>
  <c r="T32" i="8"/>
  <c r="T48" i="8"/>
  <c r="T45" i="8"/>
  <c r="T43" i="8"/>
  <c r="S65" i="8"/>
  <c r="T74" i="8"/>
  <c r="T60" i="8"/>
  <c r="T30" i="8"/>
  <c r="T29" i="8"/>
  <c r="T28" i="8"/>
  <c r="T40" i="8"/>
  <c r="T37" i="8"/>
  <c r="T35" i="8"/>
  <c r="S57" i="8"/>
  <c r="T71" i="8"/>
  <c r="T52" i="8"/>
  <c r="T68" i="8"/>
  <c r="T24" i="8"/>
  <c r="T21" i="8"/>
  <c r="T19" i="8"/>
  <c r="T44" i="8"/>
  <c r="T42" i="8"/>
  <c r="S41" i="8"/>
  <c r="T67" i="8"/>
  <c r="T69" i="8"/>
  <c r="T61" i="8"/>
  <c r="T54" i="8"/>
  <c r="T36" i="8"/>
  <c r="T34" i="8"/>
  <c r="S33" i="8"/>
  <c r="T53" i="8"/>
  <c r="T66" i="8"/>
  <c r="T58" i="8"/>
  <c r="T50" i="8"/>
  <c r="T72" i="8"/>
  <c r="T46" i="8"/>
  <c r="T20" i="8"/>
  <c r="T26" i="8"/>
  <c r="T64" i="8"/>
  <c r="T38" i="8"/>
  <c r="T18" i="8"/>
  <c r="T42" i="7"/>
  <c r="T56" i="7"/>
  <c r="T48" i="7"/>
  <c r="T70" i="7"/>
  <c r="S55" i="7"/>
  <c r="T63" i="7"/>
  <c r="T57" i="7"/>
  <c r="T23" i="7"/>
  <c r="T33" i="7"/>
  <c r="T58" i="7"/>
  <c r="T25" i="7"/>
  <c r="T60" i="7"/>
  <c r="S17" i="7"/>
  <c r="T45" i="7"/>
  <c r="T47" i="7"/>
  <c r="T68" i="7"/>
  <c r="T65" i="7"/>
  <c r="T18" i="7"/>
  <c r="T37" i="7"/>
  <c r="T59" i="7"/>
  <c r="T74" i="7"/>
  <c r="T71" i="7"/>
  <c r="T64" i="7"/>
  <c r="T32" i="7"/>
  <c r="T39" i="7"/>
  <c r="T44" i="7"/>
  <c r="T51" i="7"/>
  <c r="T49" i="7"/>
  <c r="T54" i="7"/>
  <c r="T40" i="7"/>
  <c r="T67" i="7"/>
  <c r="T69" i="7"/>
  <c r="T52" i="7"/>
  <c r="T62" i="7"/>
  <c r="T66" i="7"/>
  <c r="T61" i="7"/>
  <c r="T29" i="7"/>
  <c r="T36" i="7"/>
  <c r="T43" i="7"/>
  <c r="T41" i="7"/>
  <c r="T46" i="7"/>
  <c r="T31" i="7"/>
  <c r="T38" i="7"/>
  <c r="T53" i="7"/>
  <c r="T20" i="7"/>
  <c r="T27" i="7"/>
  <c r="T19" i="7"/>
  <c r="S61" i="6"/>
  <c r="T54" i="6"/>
  <c r="T24" i="6"/>
  <c r="T32" i="6"/>
  <c r="T51" i="6"/>
  <c r="T27" i="6"/>
  <c r="T57" i="6"/>
  <c r="T63" i="6"/>
  <c r="T17" i="6"/>
  <c r="S17" i="6"/>
  <c r="T70" i="6"/>
  <c r="T49" i="6"/>
  <c r="T31" i="6"/>
  <c r="T62" i="6"/>
  <c r="T37" i="6"/>
  <c r="T19" i="6"/>
  <c r="T41" i="6"/>
  <c r="T16" i="6"/>
  <c r="T46" i="6"/>
  <c r="T29" i="6"/>
  <c r="T67" i="6"/>
  <c r="T45" i="6"/>
  <c r="T20" i="6"/>
  <c r="T66" i="6"/>
  <c r="T33" i="6"/>
  <c r="T72" i="6"/>
  <c r="T28" i="6"/>
  <c r="T30" i="6"/>
  <c r="T21" i="6"/>
  <c r="T35" i="6"/>
  <c r="T50" i="6"/>
  <c r="T25" i="6"/>
  <c r="T64" i="6"/>
  <c r="T71" i="6"/>
  <c r="T22" i="6"/>
  <c r="T60" i="6"/>
  <c r="T58" i="6"/>
  <c r="T38" i="6"/>
  <c r="T34" i="6"/>
  <c r="T47" i="6"/>
  <c r="T56" i="6"/>
  <c r="T55" i="6"/>
  <c r="T52" i="6"/>
  <c r="T36" i="6"/>
  <c r="T42" i="6"/>
  <c r="T73" i="6"/>
  <c r="T68" i="6"/>
  <c r="T48" i="6"/>
  <c r="T39" i="6"/>
  <c r="T69" i="6"/>
  <c r="T59" i="6"/>
  <c r="T26" i="6"/>
  <c r="T65" i="6"/>
  <c r="T44" i="6"/>
  <c r="T40" i="6"/>
  <c r="T15" i="6"/>
  <c r="T53" i="6"/>
  <c r="T43" i="6"/>
  <c r="T18" i="6"/>
  <c r="T17" i="5"/>
  <c r="T23" i="5"/>
  <c r="T58" i="5"/>
  <c r="T69" i="5"/>
  <c r="T33" i="5"/>
  <c r="T67" i="5"/>
  <c r="T14" i="5"/>
  <c r="T29" i="5"/>
  <c r="T50" i="5"/>
  <c r="T51" i="5"/>
  <c r="T46" i="5"/>
  <c r="T21" i="5"/>
  <c r="T42" i="5"/>
  <c r="S18" i="5"/>
  <c r="T68" i="5"/>
  <c r="T73" i="5"/>
  <c r="T32" i="5"/>
  <c r="T44" i="5"/>
  <c r="T49" i="5"/>
  <c r="T55" i="5"/>
  <c r="T41" i="5"/>
  <c r="T71" i="5"/>
  <c r="T60" i="5"/>
  <c r="T43" i="5"/>
  <c r="T34" i="5"/>
  <c r="T30" i="5"/>
  <c r="T20" i="5"/>
  <c r="T72" i="5"/>
  <c r="T63" i="5"/>
  <c r="T61" i="5"/>
  <c r="T52" i="5"/>
  <c r="T35" i="5"/>
  <c r="T26" i="5"/>
  <c r="T24" i="5"/>
  <c r="T22" i="5"/>
  <c r="T64" i="5"/>
  <c r="T53" i="5"/>
  <c r="T25" i="5"/>
  <c r="T59" i="5"/>
  <c r="T56" i="5"/>
  <c r="T47" i="5"/>
  <c r="T45" i="5"/>
  <c r="T36" i="5"/>
  <c r="T19" i="5"/>
  <c r="T65" i="5"/>
  <c r="T40" i="5"/>
  <c r="T31" i="5"/>
  <c r="T74" i="5"/>
  <c r="T38" i="5"/>
  <c r="T27" i="5"/>
  <c r="T15" i="5"/>
  <c r="T48" i="5"/>
  <c r="T39" i="5"/>
  <c r="T37" i="5"/>
  <c r="T28" i="5"/>
  <c r="T66" i="5"/>
  <c r="T57" i="5"/>
  <c r="T68" i="4"/>
  <c r="T27" i="4"/>
  <c r="T52" i="4"/>
  <c r="T73" i="4"/>
  <c r="T57" i="4"/>
  <c r="T48" i="4"/>
  <c r="T49" i="4"/>
  <c r="T40" i="4"/>
  <c r="S74" i="4"/>
  <c r="T53" i="4"/>
  <c r="T63" i="4"/>
  <c r="S50" i="4"/>
  <c r="T44" i="4"/>
  <c r="T55" i="4"/>
  <c r="T69" i="4"/>
  <c r="T72" i="4"/>
  <c r="S72" i="4"/>
  <c r="T45" i="4"/>
  <c r="S34" i="4"/>
  <c r="T37" i="4"/>
  <c r="T36" i="4"/>
  <c r="T17" i="4"/>
  <c r="T32" i="4"/>
  <c r="T47" i="4"/>
  <c r="T30" i="4"/>
  <c r="T29" i="4"/>
  <c r="S18" i="4"/>
  <c r="T21" i="4"/>
  <c r="T28" i="4"/>
  <c r="T41" i="4"/>
  <c r="T24" i="4"/>
  <c r="T39" i="4"/>
  <c r="T59" i="4"/>
  <c r="T65" i="4"/>
  <c r="T13" i="4"/>
  <c r="T20" i="4"/>
  <c r="T33" i="4"/>
  <c r="T16" i="4"/>
  <c r="T31" i="4"/>
  <c r="T51" i="4"/>
  <c r="T43" i="4"/>
  <c r="T14" i="4"/>
  <c r="T25" i="4"/>
  <c r="T54" i="4"/>
  <c r="T38" i="4"/>
  <c r="T23" i="4"/>
  <c r="T35" i="4"/>
  <c r="T46" i="4"/>
  <c r="T64" i="4"/>
  <c r="T15" i="4"/>
  <c r="T19" i="4"/>
  <c r="S58" i="4"/>
  <c r="T60" i="4"/>
  <c r="T70" i="4"/>
  <c r="T56" i="4"/>
  <c r="T71" i="4"/>
  <c r="T62" i="4"/>
  <c r="T60" i="3"/>
  <c r="T70" i="3"/>
  <c r="T17" i="3"/>
  <c r="T38" i="3"/>
  <c r="T68" i="3"/>
  <c r="S62" i="3"/>
  <c r="T59" i="3"/>
  <c r="T49" i="3"/>
  <c r="T14" i="3"/>
  <c r="T74" i="3"/>
  <c r="T37" i="3"/>
  <c r="T43" i="3"/>
  <c r="T71" i="3"/>
  <c r="T40" i="3"/>
  <c r="T27" i="3"/>
  <c r="T50" i="3"/>
  <c r="T32" i="3"/>
  <c r="T18" i="3"/>
  <c r="T33" i="3"/>
  <c r="T16" i="3"/>
  <c r="T52" i="3"/>
  <c r="T22" i="3"/>
  <c r="T69" i="3"/>
  <c r="T58" i="3"/>
  <c r="T41" i="3"/>
  <c r="T55" i="3"/>
  <c r="T61" i="3"/>
  <c r="T44" i="3"/>
  <c r="T63" i="3"/>
  <c r="T72" i="3"/>
  <c r="T39" i="3"/>
  <c r="T53" i="3"/>
  <c r="T67" i="3"/>
  <c r="T42" i="3"/>
  <c r="T36" i="3"/>
  <c r="T54" i="3"/>
  <c r="T47" i="3"/>
  <c r="T64" i="3"/>
  <c r="T23" i="3"/>
  <c r="T45" i="3"/>
  <c r="T51" i="3"/>
  <c r="T25" i="3"/>
  <c r="T34" i="3"/>
  <c r="T28" i="3"/>
  <c r="T65" i="3"/>
  <c r="T31" i="3"/>
  <c r="T56" i="3"/>
  <c r="T46" i="3"/>
  <c r="T29" i="3"/>
  <c r="T35" i="3"/>
  <c r="T26" i="3"/>
  <c r="T20" i="3"/>
  <c r="T24" i="3"/>
  <c r="T57" i="3"/>
  <c r="T15" i="3"/>
  <c r="T48" i="3"/>
  <c r="T30" i="3"/>
  <c r="T21" i="3"/>
  <c r="T19" i="3"/>
  <c r="T40" i="2"/>
  <c r="T32" i="2"/>
  <c r="T46" i="2"/>
  <c r="T24" i="2"/>
  <c r="T73" i="2"/>
  <c r="T16" i="2"/>
  <c r="S11" i="2"/>
  <c r="T65" i="2"/>
  <c r="T27" i="2"/>
  <c r="T63" i="2"/>
  <c r="T69" i="2"/>
  <c r="T17" i="2"/>
  <c r="T60" i="2"/>
  <c r="T47" i="2"/>
  <c r="T21" i="2"/>
  <c r="T74" i="2"/>
  <c r="T39" i="2"/>
  <c r="T13" i="2"/>
  <c r="T66" i="2"/>
  <c r="T57" i="2"/>
  <c r="T34" i="2"/>
  <c r="T31" i="2"/>
  <c r="T30" i="2"/>
  <c r="T61" i="2"/>
  <c r="T19" i="2"/>
  <c r="T49" i="2"/>
  <c r="T23" i="2"/>
  <c r="T22" i="2"/>
  <c r="T53" i="2"/>
  <c r="T36" i="2"/>
  <c r="T41" i="2"/>
  <c r="T55" i="2"/>
  <c r="T72" i="2"/>
  <c r="T44" i="2"/>
  <c r="T15" i="2"/>
  <c r="T45" i="2"/>
  <c r="T59" i="2"/>
  <c r="T67" i="2"/>
  <c r="T38" i="2"/>
  <c r="T54" i="2"/>
  <c r="T33" i="2"/>
  <c r="T64" i="2"/>
  <c r="T51" i="2"/>
  <c r="T52" i="2"/>
  <c r="T37" i="2"/>
  <c r="T35" i="2"/>
  <c r="T18" i="2"/>
  <c r="T50" i="2"/>
  <c r="T25" i="2"/>
  <c r="T56" i="2"/>
  <c r="T71" i="2"/>
  <c r="T43" i="2"/>
  <c r="T20" i="2"/>
  <c r="T29" i="2"/>
  <c r="T26" i="2"/>
  <c r="R52" i="9"/>
  <c r="R36" i="9"/>
  <c r="R55" i="9"/>
  <c r="R50" i="9"/>
  <c r="R34" i="9"/>
  <c r="R69" i="9"/>
  <c r="R53" i="9"/>
  <c r="R60" i="9"/>
  <c r="R46" i="9"/>
  <c r="R30" i="9"/>
  <c r="R49" i="9"/>
  <c r="R54" i="9"/>
  <c r="R22" i="9"/>
  <c r="R57" i="9"/>
  <c r="R63" i="9"/>
  <c r="P12" i="1"/>
  <c r="R12" i="1" s="1"/>
  <c r="P14" i="1"/>
  <c r="R14" i="1" s="1"/>
  <c r="P13" i="1"/>
  <c r="R13" i="1" s="1"/>
  <c r="S30" i="9" l="1"/>
  <c r="T30" i="9"/>
  <c r="S36" i="9"/>
  <c r="T36" i="9"/>
  <c r="S49" i="9"/>
  <c r="T49" i="9"/>
  <c r="S52" i="9"/>
  <c r="T52" i="9"/>
  <c r="S46" i="9"/>
  <c r="T46" i="9"/>
  <c r="S60" i="9"/>
  <c r="T60" i="9"/>
  <c r="S63" i="9"/>
  <c r="T63" i="9"/>
  <c r="S53" i="9"/>
  <c r="T53" i="9"/>
  <c r="S57" i="9"/>
  <c r="T57" i="9"/>
  <c r="S69" i="9"/>
  <c r="T69" i="9"/>
  <c r="S22" i="9"/>
  <c r="T22" i="9"/>
  <c r="S34" i="9"/>
  <c r="T34" i="9"/>
  <c r="T55" i="9"/>
  <c r="S55" i="9"/>
  <c r="S54" i="9"/>
  <c r="T54" i="9"/>
  <c r="S50" i="9"/>
  <c r="T50" i="9"/>
  <c r="S13" i="1"/>
  <c r="T13" i="1"/>
  <c r="S14" i="1"/>
  <c r="T14" i="1"/>
  <c r="S12" i="1"/>
  <c r="T12" i="1"/>
  <c r="P16" i="1"/>
  <c r="R16" i="1" s="1"/>
  <c r="P15" i="1"/>
  <c r="R15" i="1" s="1"/>
  <c r="S15" i="1" l="1"/>
  <c r="T15" i="1"/>
  <c r="S16" i="1"/>
  <c r="T16" i="1"/>
  <c r="P18" i="1"/>
  <c r="R18" i="1" s="1"/>
  <c r="P17" i="1"/>
  <c r="R17" i="1" s="1"/>
  <c r="S17" i="1" l="1"/>
  <c r="T17" i="1"/>
  <c r="S18" i="1"/>
  <c r="T18" i="1"/>
  <c r="P20" i="1"/>
  <c r="R20" i="1" s="1"/>
  <c r="P19" i="1"/>
  <c r="R19" i="1" s="1"/>
  <c r="S19" i="1" l="1"/>
  <c r="T19" i="1"/>
  <c r="S20" i="1"/>
  <c r="T20" i="1"/>
  <c r="P22" i="1"/>
  <c r="R22" i="1" s="1"/>
  <c r="P21" i="1"/>
  <c r="R21" i="1" s="1"/>
  <c r="S21" i="1" l="1"/>
  <c r="T21" i="1"/>
  <c r="S22" i="1"/>
  <c r="T22" i="1"/>
  <c r="P24" i="1"/>
  <c r="R24" i="1" s="1"/>
  <c r="P23" i="1"/>
  <c r="R23" i="1" s="1"/>
  <c r="S23" i="1" l="1"/>
  <c r="T23" i="1"/>
  <c r="S24" i="1"/>
  <c r="T24" i="1"/>
  <c r="P26" i="1"/>
  <c r="R26" i="1" s="1"/>
  <c r="P25" i="1"/>
  <c r="R25" i="1" s="1"/>
  <c r="S26" i="1" l="1"/>
  <c r="T26" i="1"/>
  <c r="S25" i="1"/>
  <c r="T25" i="1"/>
  <c r="P28" i="1"/>
  <c r="R28" i="1" s="1"/>
  <c r="P27" i="1"/>
  <c r="R27" i="1" s="1"/>
  <c r="S27" i="1" l="1"/>
  <c r="T27" i="1"/>
  <c r="S28" i="1"/>
  <c r="T28" i="1"/>
  <c r="P30" i="1"/>
  <c r="R30" i="1" s="1"/>
  <c r="P29" i="1"/>
  <c r="R29" i="1" s="1"/>
  <c r="S30" i="1" l="1"/>
  <c r="T30" i="1"/>
  <c r="S29" i="1"/>
  <c r="T29" i="1"/>
  <c r="P32" i="1"/>
  <c r="R32" i="1" s="1"/>
  <c r="P31" i="1"/>
  <c r="R31" i="1" s="1"/>
  <c r="S32" i="1" l="1"/>
  <c r="T32" i="1"/>
  <c r="S31" i="1"/>
  <c r="T31" i="1"/>
  <c r="P34" i="1"/>
  <c r="R34" i="1" s="1"/>
  <c r="P33" i="1"/>
  <c r="R33" i="1" s="1"/>
  <c r="S33" i="1" l="1"/>
  <c r="T33" i="1"/>
  <c r="S34" i="1"/>
  <c r="T34" i="1"/>
  <c r="P36" i="1"/>
  <c r="R36" i="1" s="1"/>
  <c r="P35" i="1"/>
  <c r="R35" i="1" s="1"/>
  <c r="S35" i="1" l="1"/>
  <c r="T35" i="1"/>
  <c r="S36" i="1"/>
  <c r="T36" i="1"/>
  <c r="P38" i="1"/>
  <c r="R38" i="1" s="1"/>
  <c r="P37" i="1"/>
  <c r="R37" i="1" s="1"/>
  <c r="S38" i="1" l="1"/>
  <c r="T38" i="1"/>
  <c r="S37" i="1"/>
  <c r="T37" i="1"/>
  <c r="P40" i="1"/>
  <c r="R40" i="1" s="1"/>
  <c r="P39" i="1"/>
  <c r="R39" i="1" s="1"/>
  <c r="S40" i="1" l="1"/>
  <c r="T40" i="1"/>
  <c r="S39" i="1"/>
  <c r="T39" i="1"/>
  <c r="P42" i="1"/>
  <c r="R42" i="1" s="1"/>
  <c r="P41" i="1"/>
  <c r="R41" i="1" s="1"/>
  <c r="S42" i="1" l="1"/>
  <c r="T42" i="1"/>
  <c r="S41" i="1"/>
  <c r="T41" i="1"/>
  <c r="P44" i="1"/>
  <c r="R44" i="1" s="1"/>
  <c r="R43" i="1"/>
  <c r="S43" i="1" l="1"/>
  <c r="T43" i="1"/>
  <c r="S44" i="1"/>
  <c r="T44" i="1"/>
  <c r="P46" i="1"/>
  <c r="R46" i="1" s="1"/>
  <c r="P45" i="1"/>
  <c r="R45" i="1" s="1"/>
  <c r="S45" i="1" l="1"/>
  <c r="T45" i="1"/>
  <c r="S46" i="1"/>
  <c r="T46" i="1"/>
  <c r="P48" i="1"/>
  <c r="R48" i="1" s="1"/>
  <c r="P47" i="1"/>
  <c r="R47" i="1" s="1"/>
  <c r="S47" i="1" l="1"/>
  <c r="T47" i="1"/>
  <c r="S48" i="1"/>
  <c r="T48" i="1"/>
  <c r="P50" i="1"/>
  <c r="R50" i="1" s="1"/>
  <c r="P49" i="1"/>
  <c r="R49" i="1" s="1"/>
  <c r="S49" i="1" l="1"/>
  <c r="T49" i="1"/>
  <c r="S50" i="1"/>
  <c r="T50" i="1"/>
  <c r="P52" i="1"/>
  <c r="R52" i="1" s="1"/>
  <c r="P51" i="1"/>
  <c r="R51" i="1" s="1"/>
  <c r="S51" i="1" l="1"/>
  <c r="T51" i="1"/>
  <c r="S52" i="1"/>
  <c r="T52" i="1"/>
  <c r="P54" i="1"/>
  <c r="R54" i="1" s="1"/>
  <c r="P53" i="1"/>
  <c r="R53" i="1" s="1"/>
  <c r="S53" i="1" l="1"/>
  <c r="T53" i="1"/>
  <c r="S54" i="1"/>
  <c r="T54" i="1"/>
  <c r="P56" i="1"/>
  <c r="R56" i="1" s="1"/>
  <c r="P55" i="1"/>
  <c r="R55" i="1" s="1"/>
  <c r="S55" i="1" l="1"/>
  <c r="T55" i="1"/>
  <c r="S56" i="1"/>
  <c r="T56" i="1"/>
  <c r="P58" i="1"/>
  <c r="R58" i="1" s="1"/>
  <c r="P57" i="1"/>
  <c r="R57" i="1" s="1"/>
  <c r="S57" i="1" l="1"/>
  <c r="T57" i="1"/>
  <c r="S58" i="1"/>
  <c r="T58" i="1"/>
  <c r="P60" i="1"/>
  <c r="R60" i="1" s="1"/>
  <c r="P59" i="1"/>
  <c r="R59" i="1" s="1"/>
  <c r="S59" i="1" l="1"/>
  <c r="T59" i="1"/>
  <c r="S60" i="1"/>
  <c r="T60" i="1"/>
  <c r="P62" i="1"/>
  <c r="R62" i="1" s="1"/>
  <c r="P61" i="1"/>
  <c r="R61" i="1" s="1"/>
  <c r="S61" i="1" l="1"/>
  <c r="T61" i="1"/>
  <c r="S62" i="1"/>
  <c r="T62" i="1"/>
  <c r="P64" i="1"/>
  <c r="R64" i="1" s="1"/>
  <c r="P63" i="1"/>
  <c r="R63" i="1" s="1"/>
  <c r="S63" i="1" l="1"/>
  <c r="T63" i="1"/>
  <c r="S64" i="1"/>
  <c r="T64" i="1"/>
  <c r="P66" i="1"/>
  <c r="R66" i="1" s="1"/>
  <c r="P65" i="1"/>
  <c r="R65" i="1" s="1"/>
  <c r="S65" i="1" l="1"/>
  <c r="T65" i="1"/>
  <c r="S66" i="1"/>
  <c r="T66" i="1"/>
  <c r="P68" i="1"/>
  <c r="R68" i="1" s="1"/>
  <c r="P67" i="1"/>
  <c r="R67" i="1" s="1"/>
  <c r="S67" i="1" l="1"/>
  <c r="T67" i="1"/>
  <c r="S68" i="1"/>
  <c r="T68" i="1"/>
  <c r="P72" i="1"/>
  <c r="R72" i="1" s="1"/>
  <c r="P70" i="1"/>
  <c r="R70" i="1" s="1"/>
  <c r="P69" i="1"/>
  <c r="R69" i="1" s="1"/>
  <c r="S69" i="1" l="1"/>
  <c r="T69" i="1"/>
  <c r="S70" i="1"/>
  <c r="T70" i="1"/>
  <c r="S72" i="1"/>
  <c r="T72" i="1"/>
  <c r="P71" i="1"/>
  <c r="R71" i="1" s="1"/>
  <c r="P73" i="1"/>
  <c r="R73" i="1" s="1"/>
  <c r="S73" i="1" l="1"/>
  <c r="T73" i="1"/>
  <c r="S71" i="1"/>
  <c r="T71" i="1"/>
</calcChain>
</file>

<file path=xl/sharedStrings.xml><?xml version="1.0" encoding="utf-8"?>
<sst xmlns="http://schemas.openxmlformats.org/spreadsheetml/2006/main" count="801" uniqueCount="91">
  <si>
    <t>IS</t>
  </si>
  <si>
    <t>CN</t>
  </si>
  <si>
    <t>IGR</t>
  </si>
  <si>
    <t>Parts IGR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</si>
  <si>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</si>
  <si>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</si>
  <si>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</si>
  <si>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</si>
  <si>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</si>
  <si>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</si>
  <si>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</si>
  <si>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</si>
  <si>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</si>
  <si>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</si>
  <si>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</si>
  <si>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</si>
  <si>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X13</t>
  </si>
  <si>
    <t>X14</t>
  </si>
  <si>
    <t>X15</t>
  </si>
  <si>
    <t>X16</t>
  </si>
  <si>
    <t>X17</t>
  </si>
  <si>
    <t>X18</t>
  </si>
  <si>
    <t>X19</t>
  </si>
  <si>
    <t>X20</t>
  </si>
  <si>
    <t>X21</t>
  </si>
  <si>
    <t>X22</t>
  </si>
  <si>
    <t>X23</t>
  </si>
  <si>
    <t>X24</t>
  </si>
  <si>
    <t>X25</t>
  </si>
  <si>
    <t>X26</t>
  </si>
  <si>
    <t>X27</t>
  </si>
  <si>
    <t>X28</t>
  </si>
  <si>
    <t>X29</t>
  </si>
  <si>
    <t>X30</t>
  </si>
  <si>
    <t>X31</t>
  </si>
  <si>
    <t>X32</t>
  </si>
  <si>
    <t>X33</t>
  </si>
  <si>
    <t>X34</t>
  </si>
  <si>
    <t>X35</t>
  </si>
  <si>
    <t>X36</t>
  </si>
  <si>
    <t>X37</t>
  </si>
  <si>
    <t>X38</t>
  </si>
  <si>
    <t>X39</t>
  </si>
  <si>
    <t>X40</t>
  </si>
  <si>
    <t>X41</t>
  </si>
  <si>
    <t>X42</t>
  </si>
  <si>
    <t>X43</t>
  </si>
  <si>
    <t>X44</t>
  </si>
  <si>
    <t>X45</t>
  </si>
  <si>
    <t>X46</t>
  </si>
  <si>
    <t>X47</t>
  </si>
  <si>
    <t>X48</t>
  </si>
  <si>
    <t>X49</t>
  </si>
  <si>
    <t>X50</t>
  </si>
  <si>
    <t>X51</t>
  </si>
  <si>
    <t>X52</t>
  </si>
  <si>
    <t>X53</t>
  </si>
  <si>
    <t>X54</t>
  </si>
  <si>
    <t>X55</t>
  </si>
  <si>
    <t>X56</t>
  </si>
  <si>
    <t>X57</t>
  </si>
  <si>
    <t>X58</t>
  </si>
  <si>
    <t>X59</t>
  </si>
  <si>
    <t>X60</t>
  </si>
  <si>
    <t>X61</t>
  </si>
  <si>
    <t>X62</t>
  </si>
  <si>
    <t>X63</t>
  </si>
  <si>
    <t>X64</t>
  </si>
  <si>
    <t>X65</t>
  </si>
  <si>
    <t>X66</t>
  </si>
  <si>
    <t>Salariés</t>
  </si>
  <si>
    <t>Barème actuel des impôts sur salaires [A]</t>
  </si>
  <si>
    <t>Nouveau projet de barème [B]</t>
  </si>
  <si>
    <t>Salaires mensuels</t>
  </si>
  <si>
    <t>Taux de variation</t>
  </si>
  <si>
    <t>T1 [0%]</t>
  </si>
  <si>
    <t>T2 [16%]</t>
  </si>
  <si>
    <t>T4 [24%]</t>
  </si>
  <si>
    <t>T3 [20%]</t>
  </si>
  <si>
    <t>T5 [27%]</t>
  </si>
  <si>
    <t>T6 [32%]</t>
  </si>
  <si>
    <t xml:space="preserve">Cumul des impositions </t>
  </si>
  <si>
    <t>[8000 001[</t>
  </si>
  <si>
    <t>Cumul des impositions (x)</t>
  </si>
  <si>
    <t>Crédit non remboursable (y)</t>
  </si>
  <si>
    <t>Impositions nettes (x-y)</t>
  </si>
  <si>
    <t>Salaires net A</t>
  </si>
  <si>
    <t>Salaires net B</t>
  </si>
  <si>
    <t>Ecart salaires nets B-A</t>
  </si>
  <si>
    <t>Salaires nets A</t>
  </si>
  <si>
    <t>Salaires nets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</si>
</sst>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64" formatCode="_-* #,##0.0_-;\-* #,##0.0_-;_-* &quot;-&quot;_-;_-@_-"/>
    <numFmt numFmtId="165" formatCode="_-* #,##0.00_-;\-* #,##0.00_-;_-* &quot;-&quot;_-;_-@_-"/>
    <numFmt numFmtId="166" formatCode="_-* #,##0\ _C_F_A_-;\-* #,##0\ _C_F_A_-;_-* &quot;-&quot;??\ _C_F_A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.75"/>
      <color theme="1"/>
      <name val="Calibri"/>
      <family val="2"/>
      <scheme val="minor"/>
    </font>
    <font>
      <sz val="9.7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50">
    <xf numFmtId="0" fontId="0" fillId="0" borderId="0" xfId="0"/>
    <xf numFmtId="41" fontId="0" fillId="0" borderId="0" xfId="1" applyFont="1"/>
    <xf numFmtId="0" fontId="3" fillId="0" borderId="0" xfId="0" applyFont="1" applyFill="1"/>
    <xf numFmtId="0" fontId="3" fillId="2" borderId="1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41" fontId="3" fillId="2" borderId="1" xfId="1" applyFont="1" applyFill="1" applyBorder="1"/>
    <xf numFmtId="0" fontId="4" fillId="0" borderId="1" xfId="0" applyFont="1" applyFill="1" applyBorder="1"/>
    <xf numFmtId="164" fontId="4" fillId="0" borderId="1" xfId="1" applyNumberFormat="1" applyFont="1" applyFill="1" applyBorder="1"/>
    <xf numFmtId="41" fontId="4" fillId="2" borderId="1" xfId="1" applyFont="1" applyFill="1" applyBorder="1"/>
    <xf numFmtId="41" fontId="4" fillId="0" borderId="1" xfId="1" applyFont="1" applyFill="1" applyBorder="1"/>
    <xf numFmtId="165" fontId="4" fillId="0" borderId="1" xfId="1" applyNumberFormat="1" applyFont="1" applyFill="1" applyBorder="1"/>
    <xf numFmtId="0" fontId="4" fillId="0" borderId="0" xfId="0" applyFont="1" applyFill="1"/>
    <xf numFmtId="0" fontId="3" fillId="0" borderId="1" xfId="0" applyFont="1" applyFill="1" applyBorder="1"/>
    <xf numFmtId="164" fontId="3" fillId="0" borderId="1" xfId="1" applyNumberFormat="1" applyFont="1" applyFill="1" applyBorder="1"/>
    <xf numFmtId="41" fontId="3" fillId="0" borderId="1" xfId="1" applyFont="1" applyFill="1" applyBorder="1"/>
    <xf numFmtId="166" fontId="4" fillId="0" borderId="0" xfId="0" applyNumberFormat="1" applyFont="1" applyFill="1"/>
    <xf numFmtId="164" fontId="4" fillId="0" borderId="0" xfId="1" applyNumberFormat="1" applyFont="1" applyFill="1"/>
    <xf numFmtId="41" fontId="4" fillId="0" borderId="0" xfId="1" applyFont="1" applyFill="1"/>
    <xf numFmtId="0" fontId="4" fillId="0" borderId="1" xfId="0" applyFont="1" applyBorder="1"/>
    <xf numFmtId="164" fontId="4" fillId="0" borderId="1" xfId="1" applyNumberFormat="1" applyFont="1" applyBorder="1"/>
    <xf numFmtId="41" fontId="4" fillId="0" borderId="1" xfId="1" applyFont="1" applyBorder="1"/>
    <xf numFmtId="0" fontId="4" fillId="0" borderId="0" xfId="0" applyFont="1"/>
    <xf numFmtId="0" fontId="3" fillId="0" borderId="1" xfId="0" applyFont="1" applyBorder="1"/>
    <xf numFmtId="164" fontId="3" fillId="0" borderId="1" xfId="1" applyNumberFormat="1" applyFont="1" applyBorder="1"/>
    <xf numFmtId="41" fontId="3" fillId="0" borderId="1" xfId="1" applyFont="1" applyBorder="1"/>
    <xf numFmtId="164" fontId="4" fillId="0" borderId="0" xfId="1" applyNumberFormat="1" applyFont="1"/>
    <xf numFmtId="0" fontId="3" fillId="2" borderId="2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3" fillId="2" borderId="3" xfId="0" applyFont="1" applyFill="1" applyBorder="1" applyAlignment="1">
      <alignment horizontal="center" vertical="top"/>
    </xf>
    <xf numFmtId="164" fontId="3" fillId="2" borderId="2" xfId="1" applyNumberFormat="1" applyFont="1" applyFill="1" applyBorder="1" applyAlignment="1">
      <alignment horizontal="center" vertical="top"/>
    </xf>
    <xf numFmtId="164" fontId="3" fillId="2" borderId="8" xfId="1" applyNumberFormat="1" applyFont="1" applyFill="1" applyBorder="1" applyAlignment="1">
      <alignment horizontal="center" vertical="top"/>
    </xf>
    <xf numFmtId="164" fontId="3" fillId="2" borderId="3" xfId="1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1" fontId="3" fillId="2" borderId="9" xfId="1" applyFont="1" applyFill="1" applyBorder="1" applyAlignment="1">
      <alignment horizontal="center" vertical="center" wrapText="1"/>
    </xf>
    <xf numFmtId="41" fontId="3" fillId="2" borderId="10" xfId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Milliers [0]" xfId="1" builtinId="6"/>
    <cellStyle name="Normal" xfId="0" builtinId="0"/>
  </cellStyles>
  <dxfs count="0"/>
  <tableStyles count="0" defaultTableStyle="TableStyleMedium2" defaultPivotStyle="PivotStyleLight16"/>
  <colors>
    <mruColors>
      <color rgb="FF66FF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Comparatif des salaires nets suivants les barèmes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15"/>
          <c:order val="15"/>
          <c:tx>
            <c:strRef>
              <c:f>'2,5 Parts'!$Q$6</c:f>
              <c:strCache>
                <c:ptCount val="1"/>
                <c:pt idx="0">
                  <c:v>Salaires net A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'2,5 Parts'!$A$7:$A$74</c:f>
              <c:strCache>
                <c:ptCount val="68"/>
                <c:pt idx="2">
                  <c:v>X1</c:v>
                </c:pt>
                <c:pt idx="3">
                  <c:v>X2</c:v>
                </c:pt>
                <c:pt idx="4">
                  <c:v>X3</c:v>
                </c:pt>
                <c:pt idx="5">
                  <c:v>X4</c:v>
                </c:pt>
                <c:pt idx="6">
                  <c:v>X5</c:v>
                </c:pt>
                <c:pt idx="7">
                  <c:v>X6</c:v>
                </c:pt>
                <c:pt idx="8">
                  <c:v>X7</c:v>
                </c:pt>
                <c:pt idx="9">
                  <c:v>X8</c:v>
                </c:pt>
                <c:pt idx="10">
                  <c:v>X9</c:v>
                </c:pt>
                <c:pt idx="11">
                  <c:v>X10</c:v>
                </c:pt>
                <c:pt idx="12">
                  <c:v>X11</c:v>
                </c:pt>
                <c:pt idx="13">
                  <c:v>X12</c:v>
                </c:pt>
                <c:pt idx="14">
                  <c:v>X13</c:v>
                </c:pt>
                <c:pt idx="15">
                  <c:v>X14</c:v>
                </c:pt>
                <c:pt idx="16">
                  <c:v>X15</c:v>
                </c:pt>
                <c:pt idx="17">
                  <c:v>X16</c:v>
                </c:pt>
                <c:pt idx="18">
                  <c:v>X17</c:v>
                </c:pt>
                <c:pt idx="19">
                  <c:v>X18</c:v>
                </c:pt>
                <c:pt idx="20">
                  <c:v>X19</c:v>
                </c:pt>
                <c:pt idx="21">
                  <c:v>X20</c:v>
                </c:pt>
                <c:pt idx="22">
                  <c:v>X21</c:v>
                </c:pt>
                <c:pt idx="23">
                  <c:v>X22</c:v>
                </c:pt>
                <c:pt idx="24">
                  <c:v>X23</c:v>
                </c:pt>
                <c:pt idx="25">
                  <c:v>X24</c:v>
                </c:pt>
                <c:pt idx="26">
                  <c:v>X25</c:v>
                </c:pt>
                <c:pt idx="27">
                  <c:v>X26</c:v>
                </c:pt>
                <c:pt idx="28">
                  <c:v>X27</c:v>
                </c:pt>
                <c:pt idx="29">
                  <c:v>X28</c:v>
                </c:pt>
                <c:pt idx="30">
                  <c:v>X29</c:v>
                </c:pt>
                <c:pt idx="31">
                  <c:v>X30</c:v>
                </c:pt>
                <c:pt idx="32">
                  <c:v>X31</c:v>
                </c:pt>
                <c:pt idx="33">
                  <c:v>X32</c:v>
                </c:pt>
                <c:pt idx="34">
                  <c:v>X33</c:v>
                </c:pt>
                <c:pt idx="35">
                  <c:v>X34</c:v>
                </c:pt>
                <c:pt idx="36">
                  <c:v>X35</c:v>
                </c:pt>
                <c:pt idx="37">
                  <c:v>X36</c:v>
                </c:pt>
                <c:pt idx="38">
                  <c:v>X37</c:v>
                </c:pt>
                <c:pt idx="39">
                  <c:v>X38</c:v>
                </c:pt>
                <c:pt idx="40">
                  <c:v>X39</c:v>
                </c:pt>
                <c:pt idx="41">
                  <c:v>X40</c:v>
                </c:pt>
                <c:pt idx="42">
                  <c:v>X41</c:v>
                </c:pt>
                <c:pt idx="43">
                  <c:v>X42</c:v>
                </c:pt>
                <c:pt idx="44">
                  <c:v>X43</c:v>
                </c:pt>
                <c:pt idx="45">
                  <c:v>X44</c:v>
                </c:pt>
                <c:pt idx="46">
                  <c:v>X45</c:v>
                </c:pt>
                <c:pt idx="47">
                  <c:v>X46</c:v>
                </c:pt>
                <c:pt idx="48">
                  <c:v>X47</c:v>
                </c:pt>
                <c:pt idx="49">
                  <c:v>X48</c:v>
                </c:pt>
                <c:pt idx="50">
                  <c:v>X49</c:v>
                </c:pt>
                <c:pt idx="51">
                  <c:v>X50</c:v>
                </c:pt>
                <c:pt idx="52">
                  <c:v>X51</c:v>
                </c:pt>
                <c:pt idx="53">
                  <c:v>X52</c:v>
                </c:pt>
                <c:pt idx="54">
                  <c:v>X53</c:v>
                </c:pt>
                <c:pt idx="55">
                  <c:v>X54</c:v>
                </c:pt>
                <c:pt idx="56">
                  <c:v>X55</c:v>
                </c:pt>
                <c:pt idx="57">
                  <c:v>X56</c:v>
                </c:pt>
                <c:pt idx="58">
                  <c:v>X57</c:v>
                </c:pt>
                <c:pt idx="59">
                  <c:v>X58</c:v>
                </c:pt>
                <c:pt idx="60">
                  <c:v>X59</c:v>
                </c:pt>
                <c:pt idx="61">
                  <c:v>X60</c:v>
                </c:pt>
                <c:pt idx="62">
                  <c:v>X61</c:v>
                </c:pt>
                <c:pt idx="63">
                  <c:v>X62</c:v>
                </c:pt>
                <c:pt idx="64">
                  <c:v>X63</c:v>
                </c:pt>
                <c:pt idx="65">
                  <c:v>X64</c:v>
                </c:pt>
                <c:pt idx="66">
                  <c:v>X65</c:v>
                </c:pt>
                <c:pt idx="67">
                  <c:v>X66</c:v>
                </c:pt>
              </c:strCache>
            </c:strRef>
          </c:cat>
          <c:val>
            <c:numRef>
              <c:f>'2,5 Parts'!$Q$7:$Q$74</c:f>
              <c:numCache>
                <c:formatCode>General</c:formatCode>
                <c:ptCount val="68"/>
                <c:pt idx="2" formatCode="_(* #,##0_);_(* \(#,##0\);_(* &quot;-&quot;_);_(@_)">
                  <c:v>75000</c:v>
                </c:pt>
                <c:pt idx="3" formatCode="_(* #,##0_);_(* \(#,##0\);_(* &quot;-&quot;_);_(@_)">
                  <c:v>74100.987999999998</c:v>
                </c:pt>
                <c:pt idx="4" formatCode="_(* #,##0_);_(* \(#,##0\);_(* &quot;-&quot;_);_(@_)">
                  <c:v>125756</c:v>
                </c:pt>
                <c:pt idx="5" formatCode="_(* #,##0_);_(* \(#,##0\);_(* &quot;-&quot;_);_(@_)">
                  <c:v>143998</c:v>
                </c:pt>
                <c:pt idx="6" formatCode="_(* #,##0_);_(* \(#,##0\);_(* &quot;-&quot;_);_(@_)">
                  <c:v>187917</c:v>
                </c:pt>
                <c:pt idx="7" formatCode="_(* #,##0_);_(* \(#,##0\);_(* &quot;-&quot;_);_(@_)">
                  <c:v>222519</c:v>
                </c:pt>
                <c:pt idx="8" formatCode="_(* #,##0_);_(* \(#,##0\);_(* &quot;-&quot;_);_(@_)">
                  <c:v>222519.98800000001</c:v>
                </c:pt>
                <c:pt idx="9" formatCode="_(* #,##0_);_(* \(#,##0\);_(* &quot;-&quot;_);_(@_)">
                  <c:v>247760</c:v>
                </c:pt>
                <c:pt idx="10" formatCode="_(* #,##0_);_(* \(#,##0\);_(* &quot;-&quot;_);_(@_)">
                  <c:v>272645</c:v>
                </c:pt>
                <c:pt idx="11" formatCode="_(* #,##0_);_(* \(#,##0\);_(* &quot;-&quot;_);_(@_)">
                  <c:v>313406</c:v>
                </c:pt>
                <c:pt idx="12" formatCode="_(* #,##0_);_(* \(#,##0\);_(* &quot;-&quot;_);_(@_)">
                  <c:v>337637</c:v>
                </c:pt>
                <c:pt idx="13" formatCode="_(* #,##0_);_(* \(#,##0\);_(* &quot;-&quot;_);_(@_)">
                  <c:v>353791</c:v>
                </c:pt>
                <c:pt idx="14" formatCode="_(* #,##0_);_(* \(#,##0\);_(* &quot;-&quot;_);_(@_)">
                  <c:v>369945</c:v>
                </c:pt>
                <c:pt idx="15" formatCode="_(* #,##0_);_(* \(#,##0\);_(* &quot;-&quot;_);_(@_)">
                  <c:v>369945.98800000001</c:v>
                </c:pt>
                <c:pt idx="16" formatCode="_(* #,##0_);_(* \(#,##0\);_(* &quot;-&quot;_);_(@_)">
                  <c:v>394176</c:v>
                </c:pt>
                <c:pt idx="17" formatCode="_(* #,##0_);_(* \(#,##0\);_(* &quot;-&quot;_);_(@_)">
                  <c:v>434561.98800000001</c:v>
                </c:pt>
                <c:pt idx="18" formatCode="_(* #,##0_);_(* \(#,##0\);_(* &quot;-&quot;_);_(@_)">
                  <c:v>474026</c:v>
                </c:pt>
                <c:pt idx="19" formatCode="_(* #,##0_);_(* \(#,##0\);_(* &quot;-&quot;_);_(@_)">
                  <c:v>513408</c:v>
                </c:pt>
                <c:pt idx="20" formatCode="_(* #,##0_);_(* \(#,##0\);_(* &quot;-&quot;_);_(@_)">
                  <c:v>513408.98800000001</c:v>
                </c:pt>
                <c:pt idx="21" formatCode="_(* #,##0_);_(* \(#,##0\);_(* &quot;-&quot;_);_(@_)">
                  <c:v>552790</c:v>
                </c:pt>
                <c:pt idx="22" formatCode="_(* #,##0_);_(* \(#,##0\);_(* &quot;-&quot;_);_(@_)">
                  <c:v>592172</c:v>
                </c:pt>
                <c:pt idx="23" formatCode="_(* #,##0_);_(* \(#,##0\);_(* &quot;-&quot;_);_(@_)">
                  <c:v>631554</c:v>
                </c:pt>
                <c:pt idx="24" formatCode="_(* #,##0_);_(* \(#,##0\);_(* &quot;-&quot;_);_(@_)">
                  <c:v>670936</c:v>
                </c:pt>
                <c:pt idx="25" formatCode="_(* #,##0_);_(* \(#,##0\);_(* &quot;-&quot;_);_(@_)">
                  <c:v>710318</c:v>
                </c:pt>
                <c:pt idx="26" formatCode="_(* #,##0_);_(* \(#,##0\);_(* &quot;-&quot;_);_(@_)">
                  <c:v>749472</c:v>
                </c:pt>
                <c:pt idx="27" formatCode="_(* #,##0_);_(* \(#,##0\);_(* &quot;-&quot;_);_(@_)">
                  <c:v>787071</c:v>
                </c:pt>
                <c:pt idx="28" formatCode="_(* #,##0_);_(* \(#,##0\);_(* &quot;-&quot;_);_(@_)">
                  <c:v>824670</c:v>
                </c:pt>
                <c:pt idx="29" formatCode="_(* #,##0_);_(* \(#,##0\);_(* &quot;-&quot;_);_(@_)">
                  <c:v>899868</c:v>
                </c:pt>
                <c:pt idx="30" formatCode="_(* #,##0_);_(* \(#,##0\);_(* &quot;-&quot;_);_(@_)">
                  <c:v>975066</c:v>
                </c:pt>
                <c:pt idx="31" formatCode="_(* #,##0_);_(* \(#,##0\);_(* &quot;-&quot;_);_(@_)">
                  <c:v>1050263</c:v>
                </c:pt>
                <c:pt idx="32" formatCode="_(* #,##0_);_(* \(#,##0\);_(* &quot;-&quot;_);_(@_)">
                  <c:v>1125461</c:v>
                </c:pt>
                <c:pt idx="33" formatCode="_(* #,##0_);_(* \(#,##0\);_(* &quot;-&quot;_);_(@_)">
                  <c:v>1129221</c:v>
                </c:pt>
                <c:pt idx="34" formatCode="_(* #,##0_);_(* \(#,##0\);_(* &quot;-&quot;_);_(@_)">
                  <c:v>1200659</c:v>
                </c:pt>
                <c:pt idx="35" formatCode="_(* #,##0_);_(* \(#,##0\);_(* &quot;-&quot;_);_(@_)">
                  <c:v>1564185</c:v>
                </c:pt>
                <c:pt idx="36" formatCode="_(* #,##0_);_(* \(#,##0\);_(* &quot;-&quot;_);_(@_)">
                  <c:v>1852679</c:v>
                </c:pt>
                <c:pt idx="37" formatCode="_(* #,##0_);_(* \(#,##0\);_(* &quot;-&quot;_);_(@_)">
                  <c:v>1852679.9879999999</c:v>
                </c:pt>
                <c:pt idx="38" formatCode="_(* #,##0_);_(* \(#,##0\);_(* &quot;-&quot;_);_(@_)">
                  <c:v>1924803</c:v>
                </c:pt>
                <c:pt idx="39" formatCode="_(* #,##0_);_(* \(#,##0\);_(* &quot;-&quot;_);_(@_)">
                  <c:v>2069050</c:v>
                </c:pt>
                <c:pt idx="40" formatCode="_(* #,##0_);_(* \(#,##0\);_(* &quot;-&quot;_);_(@_)">
                  <c:v>2213296</c:v>
                </c:pt>
                <c:pt idx="41" formatCode="_(* #,##0_);_(* \(#,##0\);_(* &quot;-&quot;_);_(@_)">
                  <c:v>2285420</c:v>
                </c:pt>
                <c:pt idx="42" formatCode="_(* #,##0_);_(* \(#,##0\);_(* &quot;-&quot;_);_(@_)">
                  <c:v>2501790</c:v>
                </c:pt>
                <c:pt idx="43" formatCode="_(* #,##0_);_(* \(#,##0\);_(* &quot;-&quot;_);_(@_)">
                  <c:v>2645143</c:v>
                </c:pt>
                <c:pt idx="44" formatCode="_(* #,##0_);_(* \(#,##0\);_(* &quot;-&quot;_);_(@_)">
                  <c:v>2986305</c:v>
                </c:pt>
                <c:pt idx="45" formatCode="_(* #,##0_);_(* \(#,##0\);_(* &quot;-&quot;_);_(@_)">
                  <c:v>3327468</c:v>
                </c:pt>
                <c:pt idx="46" formatCode="_(* #,##0_);_(* \(#,##0\);_(* &quot;-&quot;_);_(@_)">
                  <c:v>3668630</c:v>
                </c:pt>
                <c:pt idx="47" formatCode="_(* #,##0_);_(* \(#,##0\);_(* &quot;-&quot;_);_(@_)">
                  <c:v>4009793</c:v>
                </c:pt>
                <c:pt idx="48" formatCode="_(* #,##0_);_(* \(#,##0\);_(* &quot;-&quot;_);_(@_)">
                  <c:v>4350955</c:v>
                </c:pt>
                <c:pt idx="49" formatCode="_(* #,##0_);_(* \(#,##0\);_(* &quot;-&quot;_);_(@_)">
                  <c:v>4692118</c:v>
                </c:pt>
                <c:pt idx="50" formatCode="_(* #,##0_);_(* \(#,##0\);_(* &quot;-&quot;_);_(@_)">
                  <c:v>5033280</c:v>
                </c:pt>
                <c:pt idx="51" formatCode="_(* #,##0_);_(* \(#,##0\);_(* &quot;-&quot;_);_(@_)">
                  <c:v>5374443</c:v>
                </c:pt>
                <c:pt idx="52" formatCode="_(* #,##0_);_(* \(#,##0\);_(* &quot;-&quot;_);_(@_)">
                  <c:v>5715605</c:v>
                </c:pt>
                <c:pt idx="53" formatCode="_(* #,##0_);_(* \(#,##0\);_(* &quot;-&quot;_);_(@_)">
                  <c:v>5715605.9879999999</c:v>
                </c:pt>
                <c:pt idx="54" formatCode="_(* #,##0_);_(* \(#,##0\);_(* &quot;-&quot;_);_(@_)">
                  <c:v>6397930</c:v>
                </c:pt>
                <c:pt idx="55" formatCode="_(* #,##0_);_(* \(#,##0\);_(* &quot;-&quot;_);_(@_)">
                  <c:v>7080255</c:v>
                </c:pt>
                <c:pt idx="56" formatCode="_(* #,##0_);_(* \(#,##0\);_(* &quot;-&quot;_);_(@_)">
                  <c:v>7762580</c:v>
                </c:pt>
                <c:pt idx="57" formatCode="_(* #,##0_);_(* \(#,##0\);_(* &quot;-&quot;_);_(@_)">
                  <c:v>8444905</c:v>
                </c:pt>
                <c:pt idx="58" formatCode="_(* #,##0_);_(* \(#,##0\);_(* &quot;-&quot;_);_(@_)">
                  <c:v>9127230</c:v>
                </c:pt>
                <c:pt idx="59" formatCode="_(* #,##0_);_(* \(#,##0\);_(* &quot;-&quot;_);_(@_)">
                  <c:v>9809555</c:v>
                </c:pt>
                <c:pt idx="60" formatCode="_(* #,##0_);_(* \(#,##0\);_(* &quot;-&quot;_);_(@_)">
                  <c:v>10491880</c:v>
                </c:pt>
                <c:pt idx="61" formatCode="_(* #,##0_);_(* \(#,##0\);_(* &quot;-&quot;_);_(@_)">
                  <c:v>11174205</c:v>
                </c:pt>
                <c:pt idx="62" formatCode="_(* #,##0_);_(* \(#,##0\);_(* &quot;-&quot;_);_(@_)">
                  <c:v>11856530</c:v>
                </c:pt>
                <c:pt idx="63" formatCode="_(* #,##0_);_(* \(#,##0\);_(* &quot;-&quot;_);_(@_)">
                  <c:v>12538855</c:v>
                </c:pt>
                <c:pt idx="64" formatCode="_(* #,##0_);_(* \(#,##0\);_(* &quot;-&quot;_);_(@_)">
                  <c:v>13221180</c:v>
                </c:pt>
                <c:pt idx="65" formatCode="_(* #,##0_);_(* \(#,##0\);_(* &quot;-&quot;_);_(@_)">
                  <c:v>13903505</c:v>
                </c:pt>
                <c:pt idx="66" formatCode="_(* #,##0_);_(* \(#,##0\);_(* &quot;-&quot;_);_(@_)">
                  <c:v>17315130</c:v>
                </c:pt>
                <c:pt idx="67" formatCode="_(* #,##0_);_(* \(#,##0\);_(* &quot;-&quot;_);_(@_)">
                  <c:v>20726755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FB2-40B0-9028-B1404148ABBE}"/>
            </c:ext>
          </c:extLst>
        </c:ser>
        <c:ser>
          <c:idx val="16"/>
          <c:order val="16"/>
          <c:tx>
            <c:strRef>
              <c:f>'2,5 Parts'!$R$6</c:f>
              <c:strCache>
                <c:ptCount val="1"/>
                <c:pt idx="0">
                  <c:v>Salaires net B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'2,5 Parts'!$A$7:$A$74</c:f>
              <c:strCache>
                <c:ptCount val="68"/>
                <c:pt idx="2">
                  <c:v>X1</c:v>
                </c:pt>
                <c:pt idx="3">
                  <c:v>X2</c:v>
                </c:pt>
                <c:pt idx="4">
                  <c:v>X3</c:v>
                </c:pt>
                <c:pt idx="5">
                  <c:v>X4</c:v>
                </c:pt>
                <c:pt idx="6">
                  <c:v>X5</c:v>
                </c:pt>
                <c:pt idx="7">
                  <c:v>X6</c:v>
                </c:pt>
                <c:pt idx="8">
                  <c:v>X7</c:v>
                </c:pt>
                <c:pt idx="9">
                  <c:v>X8</c:v>
                </c:pt>
                <c:pt idx="10">
                  <c:v>X9</c:v>
                </c:pt>
                <c:pt idx="11">
                  <c:v>X10</c:v>
                </c:pt>
                <c:pt idx="12">
                  <c:v>X11</c:v>
                </c:pt>
                <c:pt idx="13">
                  <c:v>X12</c:v>
                </c:pt>
                <c:pt idx="14">
                  <c:v>X13</c:v>
                </c:pt>
                <c:pt idx="15">
                  <c:v>X14</c:v>
                </c:pt>
                <c:pt idx="16">
                  <c:v>X15</c:v>
                </c:pt>
                <c:pt idx="17">
                  <c:v>X16</c:v>
                </c:pt>
                <c:pt idx="18">
                  <c:v>X17</c:v>
                </c:pt>
                <c:pt idx="19">
                  <c:v>X18</c:v>
                </c:pt>
                <c:pt idx="20">
                  <c:v>X19</c:v>
                </c:pt>
                <c:pt idx="21">
                  <c:v>X20</c:v>
                </c:pt>
                <c:pt idx="22">
                  <c:v>X21</c:v>
                </c:pt>
                <c:pt idx="23">
                  <c:v>X22</c:v>
                </c:pt>
                <c:pt idx="24">
                  <c:v>X23</c:v>
                </c:pt>
                <c:pt idx="25">
                  <c:v>X24</c:v>
                </c:pt>
                <c:pt idx="26">
                  <c:v>X25</c:v>
                </c:pt>
                <c:pt idx="27">
                  <c:v>X26</c:v>
                </c:pt>
                <c:pt idx="28">
                  <c:v>X27</c:v>
                </c:pt>
                <c:pt idx="29">
                  <c:v>X28</c:v>
                </c:pt>
                <c:pt idx="30">
                  <c:v>X29</c:v>
                </c:pt>
                <c:pt idx="31">
                  <c:v>X30</c:v>
                </c:pt>
                <c:pt idx="32">
                  <c:v>X31</c:v>
                </c:pt>
                <c:pt idx="33">
                  <c:v>X32</c:v>
                </c:pt>
                <c:pt idx="34">
                  <c:v>X33</c:v>
                </c:pt>
                <c:pt idx="35">
                  <c:v>X34</c:v>
                </c:pt>
                <c:pt idx="36">
                  <c:v>X35</c:v>
                </c:pt>
                <c:pt idx="37">
                  <c:v>X36</c:v>
                </c:pt>
                <c:pt idx="38">
                  <c:v>X37</c:v>
                </c:pt>
                <c:pt idx="39">
                  <c:v>X38</c:v>
                </c:pt>
                <c:pt idx="40">
                  <c:v>X39</c:v>
                </c:pt>
                <c:pt idx="41">
                  <c:v>X40</c:v>
                </c:pt>
                <c:pt idx="42">
                  <c:v>X41</c:v>
                </c:pt>
                <c:pt idx="43">
                  <c:v>X42</c:v>
                </c:pt>
                <c:pt idx="44">
                  <c:v>X43</c:v>
                </c:pt>
                <c:pt idx="45">
                  <c:v>X44</c:v>
                </c:pt>
                <c:pt idx="46">
                  <c:v>X45</c:v>
                </c:pt>
                <c:pt idx="47">
                  <c:v>X46</c:v>
                </c:pt>
                <c:pt idx="48">
                  <c:v>X47</c:v>
                </c:pt>
                <c:pt idx="49">
                  <c:v>X48</c:v>
                </c:pt>
                <c:pt idx="50">
                  <c:v>X49</c:v>
                </c:pt>
                <c:pt idx="51">
                  <c:v>X50</c:v>
                </c:pt>
                <c:pt idx="52">
                  <c:v>X51</c:v>
                </c:pt>
                <c:pt idx="53">
                  <c:v>X52</c:v>
                </c:pt>
                <c:pt idx="54">
                  <c:v>X53</c:v>
                </c:pt>
                <c:pt idx="55">
                  <c:v>X54</c:v>
                </c:pt>
                <c:pt idx="56">
                  <c:v>X55</c:v>
                </c:pt>
                <c:pt idx="57">
                  <c:v>X56</c:v>
                </c:pt>
                <c:pt idx="58">
                  <c:v>X57</c:v>
                </c:pt>
                <c:pt idx="59">
                  <c:v>X58</c:v>
                </c:pt>
                <c:pt idx="60">
                  <c:v>X59</c:v>
                </c:pt>
                <c:pt idx="61">
                  <c:v>X60</c:v>
                </c:pt>
                <c:pt idx="62">
                  <c:v>X61</c:v>
                </c:pt>
                <c:pt idx="63">
                  <c:v>X62</c:v>
                </c:pt>
                <c:pt idx="64">
                  <c:v>X63</c:v>
                </c:pt>
                <c:pt idx="65">
                  <c:v>X64</c:v>
                </c:pt>
                <c:pt idx="66">
                  <c:v>X65</c:v>
                </c:pt>
                <c:pt idx="67">
                  <c:v>X66</c:v>
                </c:pt>
              </c:strCache>
            </c:strRef>
          </c:cat>
          <c:val>
            <c:numRef>
              <c:f>'2,5 Parts'!$R$7:$R$74</c:f>
              <c:numCache>
                <c:formatCode>General</c:formatCode>
                <c:ptCount val="68"/>
                <c:pt idx="2" formatCode="_(* #,##0_);_(* \(#,##0\);_(* &quot;-&quot;_);_(@_)">
                  <c:v>75000</c:v>
                </c:pt>
                <c:pt idx="3" formatCode="_(* #,##0_);_(* \(#,##0\);_(* &quot;-&quot;_);_(@_)">
                  <c:v>75001</c:v>
                </c:pt>
                <c:pt idx="4" formatCode="_(* #,##0_);_(* \(#,##0\);_(* &quot;-&quot;_);_(@_)">
                  <c:v>130000</c:v>
                </c:pt>
                <c:pt idx="5" formatCode="_(* #,##0_);_(* \(#,##0\);_(* &quot;-&quot;_);_(@_)">
                  <c:v>150000</c:v>
                </c:pt>
                <c:pt idx="6" formatCode="_(* #,##0_);_(* \(#,##0\);_(* &quot;-&quot;_);_(@_)">
                  <c:v>196500</c:v>
                </c:pt>
                <c:pt idx="7" formatCode="_(* #,##0_);_(* \(#,##0\);_(* &quot;-&quot;_);_(@_)">
                  <c:v>230100</c:v>
                </c:pt>
                <c:pt idx="8" formatCode="_(* #,##0_);_(* \(#,##0\);_(* &quot;-&quot;_);_(@_)">
                  <c:v>230100.8</c:v>
                </c:pt>
                <c:pt idx="9" formatCode="_(* #,##0_);_(* \(#,##0\);_(* &quot;-&quot;_);_(@_)">
                  <c:v>254100</c:v>
                </c:pt>
                <c:pt idx="10" formatCode="_(* #,##0_);_(* \(#,##0\);_(* &quot;-&quot;_);_(@_)">
                  <c:v>278100</c:v>
                </c:pt>
                <c:pt idx="11" formatCode="_(* #,##0_);_(* \(#,##0\);_(* &quot;-&quot;_);_(@_)">
                  <c:v>318100</c:v>
                </c:pt>
                <c:pt idx="12" formatCode="_(* #,##0_);_(* \(#,##0\);_(* &quot;-&quot;_);_(@_)">
                  <c:v>342100</c:v>
                </c:pt>
                <c:pt idx="13" formatCode="_(* #,##0_);_(* \(#,##0\);_(* &quot;-&quot;_);_(@_)">
                  <c:v>358100</c:v>
                </c:pt>
                <c:pt idx="14" formatCode="_(* #,##0_);_(* \(#,##0\);_(* &quot;-&quot;_);_(@_)">
                  <c:v>374100</c:v>
                </c:pt>
                <c:pt idx="15" formatCode="_(* #,##0_);_(* \(#,##0\);_(* &quot;-&quot;_);_(@_)">
                  <c:v>374100.76</c:v>
                </c:pt>
                <c:pt idx="16" formatCode="_(* #,##0_);_(* \(#,##0\);_(* &quot;-&quot;_);_(@_)">
                  <c:v>396900</c:v>
                </c:pt>
                <c:pt idx="17" formatCode="_(* #,##0_);_(* \(#,##0\);_(* &quot;-&quot;_);_(@_)">
                  <c:v>434900.76</c:v>
                </c:pt>
                <c:pt idx="18" formatCode="_(* #,##0_);_(* \(#,##0\);_(* &quot;-&quot;_);_(@_)">
                  <c:v>472900</c:v>
                </c:pt>
                <c:pt idx="19" formatCode="_(* #,##0_);_(* \(#,##0\);_(* &quot;-&quot;_);_(@_)">
                  <c:v>510900</c:v>
                </c:pt>
                <c:pt idx="20" formatCode="_(* #,##0_);_(* \(#,##0\);_(* &quot;-&quot;_);_(@_)">
                  <c:v>510900.76</c:v>
                </c:pt>
                <c:pt idx="21" formatCode="_(* #,##0_);_(* \(#,##0\);_(* &quot;-&quot;_);_(@_)">
                  <c:v>548900</c:v>
                </c:pt>
                <c:pt idx="22" formatCode="_(* #,##0_);_(* \(#,##0\);_(* &quot;-&quot;_);_(@_)">
                  <c:v>586900</c:v>
                </c:pt>
                <c:pt idx="23" formatCode="_(* #,##0_);_(* \(#,##0\);_(* &quot;-&quot;_);_(@_)">
                  <c:v>624900</c:v>
                </c:pt>
                <c:pt idx="24" formatCode="_(* #,##0_);_(* \(#,##0\);_(* &quot;-&quot;_);_(@_)">
                  <c:v>662900</c:v>
                </c:pt>
                <c:pt idx="25" formatCode="_(* #,##0_);_(* \(#,##0\);_(* &quot;-&quot;_);_(@_)">
                  <c:v>700900</c:v>
                </c:pt>
                <c:pt idx="26" formatCode="_(* #,##0_);_(* \(#,##0\);_(* &quot;-&quot;_);_(@_)">
                  <c:v>738900</c:v>
                </c:pt>
                <c:pt idx="27" formatCode="_(* #,##0_);_(* \(#,##0\);_(* &quot;-&quot;_);_(@_)">
                  <c:v>776900</c:v>
                </c:pt>
                <c:pt idx="28" formatCode="_(* #,##0_);_(* \(#,##0\);_(* &quot;-&quot;_);_(@_)">
                  <c:v>814900</c:v>
                </c:pt>
                <c:pt idx="29" formatCode="_(* #,##0_);_(* \(#,##0\);_(* &quot;-&quot;_);_(@_)">
                  <c:v>890900</c:v>
                </c:pt>
                <c:pt idx="30" formatCode="_(* #,##0_);_(* \(#,##0\);_(* &quot;-&quot;_);_(@_)">
                  <c:v>966900</c:v>
                </c:pt>
                <c:pt idx="31" formatCode="_(* #,##0_);_(* \(#,##0\);_(* &quot;-&quot;_);_(@_)">
                  <c:v>1042900</c:v>
                </c:pt>
                <c:pt idx="32" formatCode="_(* #,##0_);_(* \(#,##0\);_(* &quot;-&quot;_);_(@_)">
                  <c:v>1118900</c:v>
                </c:pt>
                <c:pt idx="33" formatCode="_(* #,##0_);_(* \(#,##0\);_(* &quot;-&quot;_);_(@_)">
                  <c:v>1122700</c:v>
                </c:pt>
                <c:pt idx="34" formatCode="_(* #,##0_);_(* \(#,##0\);_(* &quot;-&quot;_);_(@_)">
                  <c:v>1194900</c:v>
                </c:pt>
                <c:pt idx="35" formatCode="_(* #,##0_);_(* \(#,##0\);_(* &quot;-&quot;_);_(@_)">
                  <c:v>1574900</c:v>
                </c:pt>
                <c:pt idx="36" formatCode="_(* #,##0_);_(* \(#,##0\);_(* &quot;-&quot;_);_(@_)">
                  <c:v>1878900</c:v>
                </c:pt>
                <c:pt idx="37" formatCode="_(* #,##0_);_(* \(#,##0\);_(* &quot;-&quot;_);_(@_)">
                  <c:v>1878900.73</c:v>
                </c:pt>
                <c:pt idx="38" formatCode="_(* #,##0_);_(* \(#,##0\);_(* &quot;-&quot;_);_(@_)">
                  <c:v>1951900</c:v>
                </c:pt>
                <c:pt idx="39" formatCode="_(* #,##0_);_(* \(#,##0\);_(* &quot;-&quot;_);_(@_)">
                  <c:v>2097900</c:v>
                </c:pt>
                <c:pt idx="40" formatCode="_(* #,##0_);_(* \(#,##0\);_(* &quot;-&quot;_);_(@_)">
                  <c:v>2243900</c:v>
                </c:pt>
                <c:pt idx="41" formatCode="_(* #,##0_);_(* \(#,##0\);_(* &quot;-&quot;_);_(@_)">
                  <c:v>2316900</c:v>
                </c:pt>
                <c:pt idx="42" formatCode="_(* #,##0_);_(* \(#,##0\);_(* &quot;-&quot;_);_(@_)">
                  <c:v>2535900</c:v>
                </c:pt>
                <c:pt idx="43" formatCode="_(* #,##0_);_(* \(#,##0\);_(* &quot;-&quot;_);_(@_)">
                  <c:v>2681900</c:v>
                </c:pt>
                <c:pt idx="44" formatCode="_(* #,##0_);_(* \(#,##0\);_(* &quot;-&quot;_);_(@_)">
                  <c:v>3046900</c:v>
                </c:pt>
                <c:pt idx="45" formatCode="_(* #,##0_);_(* \(#,##0\);_(* &quot;-&quot;_);_(@_)">
                  <c:v>3411900</c:v>
                </c:pt>
                <c:pt idx="46" formatCode="_(* #,##0_);_(* \(#,##0\);_(* &quot;-&quot;_);_(@_)">
                  <c:v>3776900</c:v>
                </c:pt>
                <c:pt idx="47" formatCode="_(* #,##0_);_(* \(#,##0\);_(* &quot;-&quot;_);_(@_)">
                  <c:v>4141900</c:v>
                </c:pt>
                <c:pt idx="48" formatCode="_(* #,##0_);_(* \(#,##0\);_(* &quot;-&quot;_);_(@_)">
                  <c:v>4506900</c:v>
                </c:pt>
                <c:pt idx="49" formatCode="_(* #,##0_);_(* \(#,##0\);_(* &quot;-&quot;_);_(@_)">
                  <c:v>4871900</c:v>
                </c:pt>
                <c:pt idx="50" formatCode="_(* #,##0_);_(* \(#,##0\);_(* &quot;-&quot;_);_(@_)">
                  <c:v>5236900</c:v>
                </c:pt>
                <c:pt idx="51" formatCode="_(* #,##0_);_(* \(#,##0\);_(* &quot;-&quot;_);_(@_)">
                  <c:v>5601900</c:v>
                </c:pt>
                <c:pt idx="52" formatCode="_(* #,##0_);_(* \(#,##0\);_(* &quot;-&quot;_);_(@_)">
                  <c:v>5966900</c:v>
                </c:pt>
                <c:pt idx="53" formatCode="_(* #,##0_);_(* \(#,##0\);_(* &quot;-&quot;_);_(@_)">
                  <c:v>5966900.6799999997</c:v>
                </c:pt>
                <c:pt idx="54" formatCode="_(* #,##0_);_(* \(#,##0\);_(* &quot;-&quot;_);_(@_)">
                  <c:v>6646900</c:v>
                </c:pt>
                <c:pt idx="55" formatCode="_(* #,##0_);_(* \(#,##0\);_(* &quot;-&quot;_);_(@_)">
                  <c:v>7326900</c:v>
                </c:pt>
                <c:pt idx="56" formatCode="_(* #,##0_);_(* \(#,##0\);_(* &quot;-&quot;_);_(@_)">
                  <c:v>8006900</c:v>
                </c:pt>
                <c:pt idx="57" formatCode="_(* #,##0_);_(* \(#,##0\);_(* &quot;-&quot;_);_(@_)">
                  <c:v>8686900</c:v>
                </c:pt>
                <c:pt idx="58" formatCode="_(* #,##0_);_(* \(#,##0\);_(* &quot;-&quot;_);_(@_)">
                  <c:v>9366900</c:v>
                </c:pt>
                <c:pt idx="59" formatCode="_(* #,##0_);_(* \(#,##0\);_(* &quot;-&quot;_);_(@_)">
                  <c:v>10046900</c:v>
                </c:pt>
                <c:pt idx="60" formatCode="_(* #,##0_);_(* \(#,##0\);_(* &quot;-&quot;_);_(@_)">
                  <c:v>10726900</c:v>
                </c:pt>
                <c:pt idx="61" formatCode="_(* #,##0_);_(* \(#,##0\);_(* &quot;-&quot;_);_(@_)">
                  <c:v>11406900</c:v>
                </c:pt>
                <c:pt idx="62" formatCode="_(* #,##0_);_(* \(#,##0\);_(* &quot;-&quot;_);_(@_)">
                  <c:v>12086900</c:v>
                </c:pt>
                <c:pt idx="63" formatCode="_(* #,##0_);_(* \(#,##0\);_(* &quot;-&quot;_);_(@_)">
                  <c:v>12766900</c:v>
                </c:pt>
                <c:pt idx="64" formatCode="_(* #,##0_);_(* \(#,##0\);_(* &quot;-&quot;_);_(@_)">
                  <c:v>13446900</c:v>
                </c:pt>
                <c:pt idx="65" formatCode="_(* #,##0_);_(* \(#,##0\);_(* &quot;-&quot;_);_(@_)">
                  <c:v>14126900</c:v>
                </c:pt>
                <c:pt idx="66" formatCode="_(* #,##0_);_(* \(#,##0\);_(* &quot;-&quot;_);_(@_)">
                  <c:v>17526900</c:v>
                </c:pt>
                <c:pt idx="67" formatCode="_(* #,##0_);_(* \(#,##0\);_(* &quot;-&quot;_);_(@_)">
                  <c:v>20926900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FB2-40B0-9028-B1404148A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4839407"/>
        <c:axId val="1874845231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'2,5 Parts'!$B$6</c15:sqref>
                        </c15:formulaRef>
                      </c:ext>
                    </c:extLst>
                    <c:strCache>
                      <c:ptCount val="1"/>
                      <c:pt idx="0">
                        <c:v> Parts IGR 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'2,5 Parts'!$A$7:$A$74</c15:sqref>
                        </c15:formulaRef>
                      </c:ext>
                    </c:extLst>
                    <c:strCache>
                      <c:ptCount val="68"/>
                      <c:pt idx="2">
                        <c:v>X1</c:v>
                      </c:pt>
                      <c:pt idx="3">
                        <c:v>X2</c:v>
                      </c:pt>
                      <c:pt idx="4">
                        <c:v>X3</c:v>
                      </c:pt>
                      <c:pt idx="5">
                        <c:v>X4</c:v>
                      </c:pt>
                      <c:pt idx="6">
                        <c:v>X5</c:v>
                      </c:pt>
                      <c:pt idx="7">
                        <c:v>X6</c:v>
                      </c:pt>
                      <c:pt idx="8">
                        <c:v>X7</c:v>
                      </c:pt>
                      <c:pt idx="9">
                        <c:v>X8</c:v>
                      </c:pt>
                      <c:pt idx="10">
                        <c:v>X9</c:v>
                      </c:pt>
                      <c:pt idx="11">
                        <c:v>X10</c:v>
                      </c:pt>
                      <c:pt idx="12">
                        <c:v>X11</c:v>
                      </c:pt>
                      <c:pt idx="13">
                        <c:v>X12</c:v>
                      </c:pt>
                      <c:pt idx="14">
                        <c:v>X13</c:v>
                      </c:pt>
                      <c:pt idx="15">
                        <c:v>X14</c:v>
                      </c:pt>
                      <c:pt idx="16">
                        <c:v>X15</c:v>
                      </c:pt>
                      <c:pt idx="17">
                        <c:v>X16</c:v>
                      </c:pt>
                      <c:pt idx="18">
                        <c:v>X17</c:v>
                      </c:pt>
                      <c:pt idx="19">
                        <c:v>X18</c:v>
                      </c:pt>
                      <c:pt idx="20">
                        <c:v>X19</c:v>
                      </c:pt>
                      <c:pt idx="21">
                        <c:v>X20</c:v>
                      </c:pt>
                      <c:pt idx="22">
                        <c:v>X21</c:v>
                      </c:pt>
                      <c:pt idx="23">
                        <c:v>X22</c:v>
                      </c:pt>
                      <c:pt idx="24">
                        <c:v>X23</c:v>
                      </c:pt>
                      <c:pt idx="25">
                        <c:v>X24</c:v>
                      </c:pt>
                      <c:pt idx="26">
                        <c:v>X25</c:v>
                      </c:pt>
                      <c:pt idx="27">
                        <c:v>X26</c:v>
                      </c:pt>
                      <c:pt idx="28">
                        <c:v>X27</c:v>
                      </c:pt>
                      <c:pt idx="29">
                        <c:v>X28</c:v>
                      </c:pt>
                      <c:pt idx="30">
                        <c:v>X29</c:v>
                      </c:pt>
                      <c:pt idx="31">
                        <c:v>X30</c:v>
                      </c:pt>
                      <c:pt idx="32">
                        <c:v>X31</c:v>
                      </c:pt>
                      <c:pt idx="33">
                        <c:v>X32</c:v>
                      </c:pt>
                      <c:pt idx="34">
                        <c:v>X33</c:v>
                      </c:pt>
                      <c:pt idx="35">
                        <c:v>X34</c:v>
                      </c:pt>
                      <c:pt idx="36">
                        <c:v>X35</c:v>
                      </c:pt>
                      <c:pt idx="37">
                        <c:v>X36</c:v>
                      </c:pt>
                      <c:pt idx="38">
                        <c:v>X37</c:v>
                      </c:pt>
                      <c:pt idx="39">
                        <c:v>X38</c:v>
                      </c:pt>
                      <c:pt idx="40">
                        <c:v>X39</c:v>
                      </c:pt>
                      <c:pt idx="41">
                        <c:v>X40</c:v>
                      </c:pt>
                      <c:pt idx="42">
                        <c:v>X41</c:v>
                      </c:pt>
                      <c:pt idx="43">
                        <c:v>X42</c:v>
                      </c:pt>
                      <c:pt idx="44">
                        <c:v>X43</c:v>
                      </c:pt>
                      <c:pt idx="45">
                        <c:v>X44</c:v>
                      </c:pt>
                      <c:pt idx="46">
                        <c:v>X45</c:v>
                      </c:pt>
                      <c:pt idx="47">
                        <c:v>X46</c:v>
                      </c:pt>
                      <c:pt idx="48">
                        <c:v>X47</c:v>
                      </c:pt>
                      <c:pt idx="49">
                        <c:v>X48</c:v>
                      </c:pt>
                      <c:pt idx="50">
                        <c:v>X49</c:v>
                      </c:pt>
                      <c:pt idx="51">
                        <c:v>X50</c:v>
                      </c:pt>
                      <c:pt idx="52">
                        <c:v>X51</c:v>
                      </c:pt>
                      <c:pt idx="53">
                        <c:v>X52</c:v>
                      </c:pt>
                      <c:pt idx="54">
                        <c:v>X53</c:v>
                      </c:pt>
                      <c:pt idx="55">
                        <c:v>X54</c:v>
                      </c:pt>
                      <c:pt idx="56">
                        <c:v>X55</c:v>
                      </c:pt>
                      <c:pt idx="57">
                        <c:v>X56</c:v>
                      </c:pt>
                      <c:pt idx="58">
                        <c:v>X57</c:v>
                      </c:pt>
                      <c:pt idx="59">
                        <c:v>X58</c:v>
                      </c:pt>
                      <c:pt idx="60">
                        <c:v>X59</c:v>
                      </c:pt>
                      <c:pt idx="61">
                        <c:v>X60</c:v>
                      </c:pt>
                      <c:pt idx="62">
                        <c:v>X61</c:v>
                      </c:pt>
                      <c:pt idx="63">
                        <c:v>X62</c:v>
                      </c:pt>
                      <c:pt idx="64">
                        <c:v>X63</c:v>
                      </c:pt>
                      <c:pt idx="65">
                        <c:v>X64</c:v>
                      </c:pt>
                      <c:pt idx="66">
                        <c:v>X65</c:v>
                      </c:pt>
                      <c:pt idx="67">
                        <c:v>X66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'2,5 Parts'!$B$7:$B$74</c15:sqref>
                        </c15:formulaRef>
                      </c:ext>
                    </c:extLst>
                    <c:numCache>
                      <c:formatCode>_-* #,##0.0_-;\-* #,##0.0_-;_-* "-"_-;_-@_-</c:formatCode>
                      <c:ptCount val="68"/>
                      <c:pt idx="2">
                        <c:v>2.5</c:v>
                      </c:pt>
                      <c:pt idx="3">
                        <c:v>2.5</c:v>
                      </c:pt>
                      <c:pt idx="4">
                        <c:v>2.5</c:v>
                      </c:pt>
                      <c:pt idx="5">
                        <c:v>2.5</c:v>
                      </c:pt>
                      <c:pt idx="6">
                        <c:v>2.5</c:v>
                      </c:pt>
                      <c:pt idx="7">
                        <c:v>2.5</c:v>
                      </c:pt>
                      <c:pt idx="8">
                        <c:v>2.5</c:v>
                      </c:pt>
                      <c:pt idx="9">
                        <c:v>2.5</c:v>
                      </c:pt>
                      <c:pt idx="10">
                        <c:v>2.5</c:v>
                      </c:pt>
                      <c:pt idx="11">
                        <c:v>2.5</c:v>
                      </c:pt>
                      <c:pt idx="12">
                        <c:v>2.5</c:v>
                      </c:pt>
                      <c:pt idx="13">
                        <c:v>2.5</c:v>
                      </c:pt>
                      <c:pt idx="14">
                        <c:v>2.5</c:v>
                      </c:pt>
                      <c:pt idx="15">
                        <c:v>2.5</c:v>
                      </c:pt>
                      <c:pt idx="16">
                        <c:v>2.5</c:v>
                      </c:pt>
                      <c:pt idx="17">
                        <c:v>2.5</c:v>
                      </c:pt>
                      <c:pt idx="18">
                        <c:v>2.5</c:v>
                      </c:pt>
                      <c:pt idx="19">
                        <c:v>2.5</c:v>
                      </c:pt>
                      <c:pt idx="20">
                        <c:v>2.5</c:v>
                      </c:pt>
                      <c:pt idx="21">
                        <c:v>2.5</c:v>
                      </c:pt>
                      <c:pt idx="22">
                        <c:v>2.5</c:v>
                      </c:pt>
                      <c:pt idx="23">
                        <c:v>2.5</c:v>
                      </c:pt>
                      <c:pt idx="24">
                        <c:v>2.5</c:v>
                      </c:pt>
                      <c:pt idx="25">
                        <c:v>2.5</c:v>
                      </c:pt>
                      <c:pt idx="26">
                        <c:v>2.5</c:v>
                      </c:pt>
                      <c:pt idx="27">
                        <c:v>2.5</c:v>
                      </c:pt>
                      <c:pt idx="28">
                        <c:v>2.5</c:v>
                      </c:pt>
                      <c:pt idx="29">
                        <c:v>2.5</c:v>
                      </c:pt>
                      <c:pt idx="30">
                        <c:v>2.5</c:v>
                      </c:pt>
                      <c:pt idx="31">
                        <c:v>2.5</c:v>
                      </c:pt>
                      <c:pt idx="32">
                        <c:v>2.5</c:v>
                      </c:pt>
                      <c:pt idx="33">
                        <c:v>2.5</c:v>
                      </c:pt>
                      <c:pt idx="34">
                        <c:v>2.5</c:v>
                      </c:pt>
                      <c:pt idx="35">
                        <c:v>2.5</c:v>
                      </c:pt>
                      <c:pt idx="36">
                        <c:v>2.5</c:v>
                      </c:pt>
                      <c:pt idx="37">
                        <c:v>2.5</c:v>
                      </c:pt>
                      <c:pt idx="38">
                        <c:v>2.5</c:v>
                      </c:pt>
                      <c:pt idx="39">
                        <c:v>2.5</c:v>
                      </c:pt>
                      <c:pt idx="40">
                        <c:v>2.5</c:v>
                      </c:pt>
                      <c:pt idx="41">
                        <c:v>2.5</c:v>
                      </c:pt>
                      <c:pt idx="42">
                        <c:v>2.5</c:v>
                      </c:pt>
                      <c:pt idx="43">
                        <c:v>2.5</c:v>
                      </c:pt>
                      <c:pt idx="44">
                        <c:v>2.5</c:v>
                      </c:pt>
                      <c:pt idx="45">
                        <c:v>2.5</c:v>
                      </c:pt>
                      <c:pt idx="46">
                        <c:v>2.5</c:v>
                      </c:pt>
                      <c:pt idx="47">
                        <c:v>2.5</c:v>
                      </c:pt>
                      <c:pt idx="48">
                        <c:v>2.5</c:v>
                      </c:pt>
                      <c:pt idx="49">
                        <c:v>2.5</c:v>
                      </c:pt>
                      <c:pt idx="50">
                        <c:v>2.5</c:v>
                      </c:pt>
                      <c:pt idx="51">
                        <c:v>2.5</c:v>
                      </c:pt>
                      <c:pt idx="52">
                        <c:v>2.5</c:v>
                      </c:pt>
                      <c:pt idx="53">
                        <c:v>2.5</c:v>
                      </c:pt>
                      <c:pt idx="54">
                        <c:v>2.5</c:v>
                      </c:pt>
                      <c:pt idx="55">
                        <c:v>2.5</c:v>
                      </c:pt>
                      <c:pt idx="56">
                        <c:v>2.5</c:v>
                      </c:pt>
                      <c:pt idx="57">
                        <c:v>2.5</c:v>
                      </c:pt>
                      <c:pt idx="58">
                        <c:v>2.5</c:v>
                      </c:pt>
                      <c:pt idx="59">
                        <c:v>2.5</c:v>
                      </c:pt>
                      <c:pt idx="60">
                        <c:v>2.5</c:v>
                      </c:pt>
                      <c:pt idx="61">
                        <c:v>2.5</c:v>
                      </c:pt>
                      <c:pt idx="62">
                        <c:v>2.5</c:v>
                      </c:pt>
                      <c:pt idx="63">
                        <c:v>2.5</c:v>
                      </c:pt>
                      <c:pt idx="64">
                        <c:v>2.5</c:v>
                      </c:pt>
                      <c:pt idx="65">
                        <c:v>2.5</c:v>
                      </c:pt>
                      <c:pt idx="66">
                        <c:v>2.5</c:v>
                      </c:pt>
                      <c:pt idx="67">
                        <c:v>2.5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FFB2-40B0-9028-B1404148ABBE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'2,5 Parts'!$C$6</c15:sqref>
                        </c15:formulaRef>
                      </c:ext>
                    </c:extLst>
                    <c:strCache>
                      <c:ptCount val="1"/>
                      <c:pt idx="0">
                        <c:v>Salaires mensuels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'2,5 Parts'!$A$7:$A$74</c15:sqref>
                        </c15:formulaRef>
                      </c:ext>
                    </c:extLst>
                    <c:strCache>
                      <c:ptCount val="68"/>
                      <c:pt idx="2">
                        <c:v>X1</c:v>
                      </c:pt>
                      <c:pt idx="3">
                        <c:v>X2</c:v>
                      </c:pt>
                      <c:pt idx="4">
                        <c:v>X3</c:v>
                      </c:pt>
                      <c:pt idx="5">
                        <c:v>X4</c:v>
                      </c:pt>
                      <c:pt idx="6">
                        <c:v>X5</c:v>
                      </c:pt>
                      <c:pt idx="7">
                        <c:v>X6</c:v>
                      </c:pt>
                      <c:pt idx="8">
                        <c:v>X7</c:v>
                      </c:pt>
                      <c:pt idx="9">
                        <c:v>X8</c:v>
                      </c:pt>
                      <c:pt idx="10">
                        <c:v>X9</c:v>
                      </c:pt>
                      <c:pt idx="11">
                        <c:v>X10</c:v>
                      </c:pt>
                      <c:pt idx="12">
                        <c:v>X11</c:v>
                      </c:pt>
                      <c:pt idx="13">
                        <c:v>X12</c:v>
                      </c:pt>
                      <c:pt idx="14">
                        <c:v>X13</c:v>
                      </c:pt>
                      <c:pt idx="15">
                        <c:v>X14</c:v>
                      </c:pt>
                      <c:pt idx="16">
                        <c:v>X15</c:v>
                      </c:pt>
                      <c:pt idx="17">
                        <c:v>X16</c:v>
                      </c:pt>
                      <c:pt idx="18">
                        <c:v>X17</c:v>
                      </c:pt>
                      <c:pt idx="19">
                        <c:v>X18</c:v>
                      </c:pt>
                      <c:pt idx="20">
                        <c:v>X19</c:v>
                      </c:pt>
                      <c:pt idx="21">
                        <c:v>X20</c:v>
                      </c:pt>
                      <c:pt idx="22">
                        <c:v>X21</c:v>
                      </c:pt>
                      <c:pt idx="23">
                        <c:v>X22</c:v>
                      </c:pt>
                      <c:pt idx="24">
                        <c:v>X23</c:v>
                      </c:pt>
                      <c:pt idx="25">
                        <c:v>X24</c:v>
                      </c:pt>
                      <c:pt idx="26">
                        <c:v>X25</c:v>
                      </c:pt>
                      <c:pt idx="27">
                        <c:v>X26</c:v>
                      </c:pt>
                      <c:pt idx="28">
                        <c:v>X27</c:v>
                      </c:pt>
                      <c:pt idx="29">
                        <c:v>X28</c:v>
                      </c:pt>
                      <c:pt idx="30">
                        <c:v>X29</c:v>
                      </c:pt>
                      <c:pt idx="31">
                        <c:v>X30</c:v>
                      </c:pt>
                      <c:pt idx="32">
                        <c:v>X31</c:v>
                      </c:pt>
                      <c:pt idx="33">
                        <c:v>X32</c:v>
                      </c:pt>
                      <c:pt idx="34">
                        <c:v>X33</c:v>
                      </c:pt>
                      <c:pt idx="35">
                        <c:v>X34</c:v>
                      </c:pt>
                      <c:pt idx="36">
                        <c:v>X35</c:v>
                      </c:pt>
                      <c:pt idx="37">
                        <c:v>X36</c:v>
                      </c:pt>
                      <c:pt idx="38">
                        <c:v>X37</c:v>
                      </c:pt>
                      <c:pt idx="39">
                        <c:v>X38</c:v>
                      </c:pt>
                      <c:pt idx="40">
                        <c:v>X39</c:v>
                      </c:pt>
                      <c:pt idx="41">
                        <c:v>X40</c:v>
                      </c:pt>
                      <c:pt idx="42">
                        <c:v>X41</c:v>
                      </c:pt>
                      <c:pt idx="43">
                        <c:v>X42</c:v>
                      </c:pt>
                      <c:pt idx="44">
                        <c:v>X43</c:v>
                      </c:pt>
                      <c:pt idx="45">
                        <c:v>X44</c:v>
                      </c:pt>
                      <c:pt idx="46">
                        <c:v>X45</c:v>
                      </c:pt>
                      <c:pt idx="47">
                        <c:v>X46</c:v>
                      </c:pt>
                      <c:pt idx="48">
                        <c:v>X47</c:v>
                      </c:pt>
                      <c:pt idx="49">
                        <c:v>X48</c:v>
                      </c:pt>
                      <c:pt idx="50">
                        <c:v>X49</c:v>
                      </c:pt>
                      <c:pt idx="51">
                        <c:v>X50</c:v>
                      </c:pt>
                      <c:pt idx="52">
                        <c:v>X51</c:v>
                      </c:pt>
                      <c:pt idx="53">
                        <c:v>X52</c:v>
                      </c:pt>
                      <c:pt idx="54">
                        <c:v>X53</c:v>
                      </c:pt>
                      <c:pt idx="55">
                        <c:v>X54</c:v>
                      </c:pt>
                      <c:pt idx="56">
                        <c:v>X55</c:v>
                      </c:pt>
                      <c:pt idx="57">
                        <c:v>X56</c:v>
                      </c:pt>
                      <c:pt idx="58">
                        <c:v>X57</c:v>
                      </c:pt>
                      <c:pt idx="59">
                        <c:v>X58</c:v>
                      </c:pt>
                      <c:pt idx="60">
                        <c:v>X59</c:v>
                      </c:pt>
                      <c:pt idx="61">
                        <c:v>X60</c:v>
                      </c:pt>
                      <c:pt idx="62">
                        <c:v>X61</c:v>
                      </c:pt>
                      <c:pt idx="63">
                        <c:v>X62</c:v>
                      </c:pt>
                      <c:pt idx="64">
                        <c:v>X63</c:v>
                      </c:pt>
                      <c:pt idx="65">
                        <c:v>X64</c:v>
                      </c:pt>
                      <c:pt idx="66">
                        <c:v>X65</c:v>
                      </c:pt>
                      <c:pt idx="67">
                        <c:v>X66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'2,5 Parts'!$C$7:$C$74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2" formatCode="_(* #,##0_);_(* \(#,##0\);_(* &quot;-&quot;_);_(@_)">
                        <c:v>75000</c:v>
                      </c:pt>
                      <c:pt idx="3" formatCode="_(* #,##0_);_(* \(#,##0\);_(* &quot;-&quot;_);_(@_)">
                        <c:v>75001</c:v>
                      </c:pt>
                      <c:pt idx="4" formatCode="_(* #,##0_);_(* \(#,##0\);_(* &quot;-&quot;_);_(@_)">
                        <c:v>130000</c:v>
                      </c:pt>
                      <c:pt idx="5" formatCode="_(* #,##0_);_(* \(#,##0\);_(* &quot;-&quot;_);_(@_)">
                        <c:v>150000</c:v>
                      </c:pt>
                      <c:pt idx="6" formatCode="_(* #,##0_);_(* \(#,##0\);_(* &quot;-&quot;_);_(@_)">
                        <c:v>200000</c:v>
                      </c:pt>
                      <c:pt idx="7" formatCode="_(* #,##0_);_(* \(#,##0\);_(* &quot;-&quot;_);_(@_)">
                        <c:v>240000</c:v>
                      </c:pt>
                      <c:pt idx="8" formatCode="_(* #,##0_);_(* \(#,##0\);_(* &quot;-&quot;_);_(@_)">
                        <c:v>240001</c:v>
                      </c:pt>
                      <c:pt idx="9" formatCode="_(* #,##0_);_(* \(#,##0\);_(* &quot;-&quot;_);_(@_)">
                        <c:v>270000</c:v>
                      </c:pt>
                      <c:pt idx="10" formatCode="_(* #,##0_);_(* \(#,##0\);_(* &quot;-&quot;_);_(@_)">
                        <c:v>300000</c:v>
                      </c:pt>
                      <c:pt idx="11" formatCode="_(* #,##0_);_(* \(#,##0\);_(* &quot;-&quot;_);_(@_)">
                        <c:v>350000</c:v>
                      </c:pt>
                      <c:pt idx="12" formatCode="_(* #,##0_);_(* \(#,##0\);_(* &quot;-&quot;_);_(@_)">
                        <c:v>380000</c:v>
                      </c:pt>
                      <c:pt idx="13" formatCode="_(* #,##0_);_(* \(#,##0\);_(* &quot;-&quot;_);_(@_)">
                        <c:v>400000</c:v>
                      </c:pt>
                      <c:pt idx="14" formatCode="_(* #,##0_);_(* \(#,##0\);_(* &quot;-&quot;_);_(@_)">
                        <c:v>420000</c:v>
                      </c:pt>
                      <c:pt idx="15" formatCode="_(* #,##0_);_(* \(#,##0\);_(* &quot;-&quot;_);_(@_)">
                        <c:v>420001</c:v>
                      </c:pt>
                      <c:pt idx="16" formatCode="_(* #,##0_);_(* \(#,##0\);_(* &quot;-&quot;_);_(@_)">
                        <c:v>450000</c:v>
                      </c:pt>
                      <c:pt idx="17" formatCode="_(* #,##0_);_(* \(#,##0\);_(* &quot;-&quot;_);_(@_)">
                        <c:v>500001</c:v>
                      </c:pt>
                      <c:pt idx="18" formatCode="_(* #,##0_);_(* \(#,##0\);_(* &quot;-&quot;_);_(@_)">
                        <c:v>550000</c:v>
                      </c:pt>
                      <c:pt idx="19" formatCode="_(* #,##0_);_(* \(#,##0\);_(* &quot;-&quot;_);_(@_)">
                        <c:v>600000</c:v>
                      </c:pt>
                      <c:pt idx="20" formatCode="_(* #,##0_);_(* \(#,##0\);_(* &quot;-&quot;_);_(@_)">
                        <c:v>600001</c:v>
                      </c:pt>
                      <c:pt idx="21" formatCode="_(* #,##0_);_(* \(#,##0\);_(* &quot;-&quot;_);_(@_)">
                        <c:v>650000</c:v>
                      </c:pt>
                      <c:pt idx="22" formatCode="_(* #,##0_);_(* \(#,##0\);_(* &quot;-&quot;_);_(@_)">
                        <c:v>700000</c:v>
                      </c:pt>
                      <c:pt idx="23" formatCode="_(* #,##0_);_(* \(#,##0\);_(* &quot;-&quot;_);_(@_)">
                        <c:v>750000</c:v>
                      </c:pt>
                      <c:pt idx="24" formatCode="_(* #,##0_);_(* \(#,##0\);_(* &quot;-&quot;_);_(@_)">
                        <c:v>800000</c:v>
                      </c:pt>
                      <c:pt idx="25" formatCode="_(* #,##0_);_(* \(#,##0\);_(* &quot;-&quot;_);_(@_)">
                        <c:v>850000</c:v>
                      </c:pt>
                      <c:pt idx="26" formatCode="_(* #,##0_);_(* \(#,##0\);_(* &quot;-&quot;_);_(@_)">
                        <c:v>900000</c:v>
                      </c:pt>
                      <c:pt idx="27" formatCode="_(* #,##0_);_(* \(#,##0\);_(* &quot;-&quot;_);_(@_)">
                        <c:v>950000</c:v>
                      </c:pt>
                      <c:pt idx="28" formatCode="_(* #,##0_);_(* \(#,##0\);_(* &quot;-&quot;_);_(@_)">
                        <c:v>1000000</c:v>
                      </c:pt>
                      <c:pt idx="29" formatCode="_(* #,##0_);_(* \(#,##0\);_(* &quot;-&quot;_);_(@_)">
                        <c:v>1100000</c:v>
                      </c:pt>
                      <c:pt idx="30" formatCode="_(* #,##0_);_(* \(#,##0\);_(* &quot;-&quot;_);_(@_)">
                        <c:v>1200000</c:v>
                      </c:pt>
                      <c:pt idx="31" formatCode="_(* #,##0_);_(* \(#,##0\);_(* &quot;-&quot;_);_(@_)">
                        <c:v>1300000</c:v>
                      </c:pt>
                      <c:pt idx="32" formatCode="_(* #,##0_);_(* \(#,##0\);_(* &quot;-&quot;_);_(@_)">
                        <c:v>1400000</c:v>
                      </c:pt>
                      <c:pt idx="33" formatCode="_(* #,##0_);_(* \(#,##0\);_(* &quot;-&quot;_);_(@_)">
                        <c:v>1405000</c:v>
                      </c:pt>
                      <c:pt idx="34" formatCode="_(* #,##0_);_(* \(#,##0\);_(* &quot;-&quot;_);_(@_)">
                        <c:v>1500000</c:v>
                      </c:pt>
                      <c:pt idx="35" formatCode="_(* #,##0_);_(* \(#,##0\);_(* &quot;-&quot;_);_(@_)">
                        <c:v>2000000</c:v>
                      </c:pt>
                      <c:pt idx="36" formatCode="_(* #,##0_);_(* \(#,##0\);_(* &quot;-&quot;_);_(@_)">
                        <c:v>2400000</c:v>
                      </c:pt>
                      <c:pt idx="37" formatCode="_(* #,##0_);_(* \(#,##0\);_(* &quot;-&quot;_);_(@_)">
                        <c:v>2400001</c:v>
                      </c:pt>
                      <c:pt idx="38" formatCode="_(* #,##0_);_(* \(#,##0\);_(* &quot;-&quot;_);_(@_)">
                        <c:v>2500000</c:v>
                      </c:pt>
                      <c:pt idx="39" formatCode="_(* #,##0_);_(* \(#,##0\);_(* &quot;-&quot;_);_(@_)">
                        <c:v>2700000</c:v>
                      </c:pt>
                      <c:pt idx="40" formatCode="_(* #,##0_);_(* \(#,##0\);_(* &quot;-&quot;_);_(@_)">
                        <c:v>2900000</c:v>
                      </c:pt>
                      <c:pt idx="41" formatCode="_(* #,##0_);_(* \(#,##0\);_(* &quot;-&quot;_);_(@_)">
                        <c:v>3000000</c:v>
                      </c:pt>
                      <c:pt idx="42" formatCode="_(* #,##0_);_(* \(#,##0\);_(* &quot;-&quot;_);_(@_)">
                        <c:v>3300000</c:v>
                      </c:pt>
                      <c:pt idx="43" formatCode="_(* #,##0_);_(* \(#,##0\);_(* &quot;-&quot;_);_(@_)">
                        <c:v>3500000</c:v>
                      </c:pt>
                      <c:pt idx="44" formatCode="_(* #,##0_);_(* \(#,##0\);_(* &quot;-&quot;_);_(@_)">
                        <c:v>4000000</c:v>
                      </c:pt>
                      <c:pt idx="45" formatCode="_(* #,##0_);_(* \(#,##0\);_(* &quot;-&quot;_);_(@_)">
                        <c:v>4500000</c:v>
                      </c:pt>
                      <c:pt idx="46" formatCode="_(* #,##0_);_(* \(#,##0\);_(* &quot;-&quot;_);_(@_)">
                        <c:v>5000000</c:v>
                      </c:pt>
                      <c:pt idx="47" formatCode="_(* #,##0_);_(* \(#,##0\);_(* &quot;-&quot;_);_(@_)">
                        <c:v>5500000</c:v>
                      </c:pt>
                      <c:pt idx="48" formatCode="_(* #,##0_);_(* \(#,##0\);_(* &quot;-&quot;_);_(@_)">
                        <c:v>6000000</c:v>
                      </c:pt>
                      <c:pt idx="49" formatCode="_(* #,##0_);_(* \(#,##0\);_(* &quot;-&quot;_);_(@_)">
                        <c:v>6500000</c:v>
                      </c:pt>
                      <c:pt idx="50" formatCode="_(* #,##0_);_(* \(#,##0\);_(* &quot;-&quot;_);_(@_)">
                        <c:v>7000000</c:v>
                      </c:pt>
                      <c:pt idx="51" formatCode="_(* #,##0_);_(* \(#,##0\);_(* &quot;-&quot;_);_(@_)">
                        <c:v>7500000</c:v>
                      </c:pt>
                      <c:pt idx="52" formatCode="_(* #,##0_);_(* \(#,##0\);_(* &quot;-&quot;_);_(@_)">
                        <c:v>8000000</c:v>
                      </c:pt>
                      <c:pt idx="53" formatCode="_(* #,##0_);_(* \(#,##0\);_(* &quot;-&quot;_);_(@_)">
                        <c:v>8000001</c:v>
                      </c:pt>
                      <c:pt idx="54" formatCode="_(* #,##0_);_(* \(#,##0\);_(* &quot;-&quot;_);_(@_)">
                        <c:v>9000000</c:v>
                      </c:pt>
                      <c:pt idx="55" formatCode="_(* #,##0_);_(* \(#,##0\);_(* &quot;-&quot;_);_(@_)">
                        <c:v>10000000</c:v>
                      </c:pt>
                      <c:pt idx="56" formatCode="_(* #,##0_);_(* \(#,##0\);_(* &quot;-&quot;_);_(@_)">
                        <c:v>11000000</c:v>
                      </c:pt>
                      <c:pt idx="57" formatCode="_(* #,##0_);_(* \(#,##0\);_(* &quot;-&quot;_);_(@_)">
                        <c:v>12000000</c:v>
                      </c:pt>
                      <c:pt idx="58" formatCode="_(* #,##0_);_(* \(#,##0\);_(* &quot;-&quot;_);_(@_)">
                        <c:v>13000000</c:v>
                      </c:pt>
                      <c:pt idx="59" formatCode="_(* #,##0_);_(* \(#,##0\);_(* &quot;-&quot;_);_(@_)">
                        <c:v>14000000</c:v>
                      </c:pt>
                      <c:pt idx="60" formatCode="_(* #,##0_);_(* \(#,##0\);_(* &quot;-&quot;_);_(@_)">
                        <c:v>15000000</c:v>
                      </c:pt>
                      <c:pt idx="61" formatCode="_(* #,##0_);_(* \(#,##0\);_(* &quot;-&quot;_);_(@_)">
                        <c:v>16000000</c:v>
                      </c:pt>
                      <c:pt idx="62" formatCode="_(* #,##0_);_(* \(#,##0\);_(* &quot;-&quot;_);_(@_)">
                        <c:v>17000000</c:v>
                      </c:pt>
                      <c:pt idx="63" formatCode="_(* #,##0_);_(* \(#,##0\);_(* &quot;-&quot;_);_(@_)">
                        <c:v>18000000</c:v>
                      </c:pt>
                      <c:pt idx="64" formatCode="_(* #,##0_);_(* \(#,##0\);_(* &quot;-&quot;_);_(@_)">
                        <c:v>19000000</c:v>
                      </c:pt>
                      <c:pt idx="65" formatCode="_(* #,##0_);_(* \(#,##0\);_(* &quot;-&quot;_);_(@_)">
                        <c:v>20000000</c:v>
                      </c:pt>
                      <c:pt idx="66" formatCode="_(* #,##0_);_(* \(#,##0\);_(* &quot;-&quot;_);_(@_)">
                        <c:v>25000000</c:v>
                      </c:pt>
                      <c:pt idx="67" formatCode="_(* #,##0_);_(* \(#,##0\);_(* &quot;-&quot;_);_(@_)">
                        <c:v>30000000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FFB2-40B0-9028-B1404148ABBE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'2,5 Parts'!$D$6</c15:sqref>
                        </c15:formulaRef>
                      </c:ext>
                    </c:extLst>
                    <c:strCache>
                      <c:ptCount val="1"/>
                      <c:pt idx="0">
                        <c:v>Barème actuel des impôts sur salaires [A]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'2,5 Parts'!$A$7:$A$74</c15:sqref>
                        </c15:formulaRef>
                      </c:ext>
                    </c:extLst>
                    <c:strCache>
                      <c:ptCount val="68"/>
                      <c:pt idx="2">
                        <c:v>X1</c:v>
                      </c:pt>
                      <c:pt idx="3">
                        <c:v>X2</c:v>
                      </c:pt>
                      <c:pt idx="4">
                        <c:v>X3</c:v>
                      </c:pt>
                      <c:pt idx="5">
                        <c:v>X4</c:v>
                      </c:pt>
                      <c:pt idx="6">
                        <c:v>X5</c:v>
                      </c:pt>
                      <c:pt idx="7">
                        <c:v>X6</c:v>
                      </c:pt>
                      <c:pt idx="8">
                        <c:v>X7</c:v>
                      </c:pt>
                      <c:pt idx="9">
                        <c:v>X8</c:v>
                      </c:pt>
                      <c:pt idx="10">
                        <c:v>X9</c:v>
                      </c:pt>
                      <c:pt idx="11">
                        <c:v>X10</c:v>
                      </c:pt>
                      <c:pt idx="12">
                        <c:v>X11</c:v>
                      </c:pt>
                      <c:pt idx="13">
                        <c:v>X12</c:v>
                      </c:pt>
                      <c:pt idx="14">
                        <c:v>X13</c:v>
                      </c:pt>
                      <c:pt idx="15">
                        <c:v>X14</c:v>
                      </c:pt>
                      <c:pt idx="16">
                        <c:v>X15</c:v>
                      </c:pt>
                      <c:pt idx="17">
                        <c:v>X16</c:v>
                      </c:pt>
                      <c:pt idx="18">
                        <c:v>X17</c:v>
                      </c:pt>
                      <c:pt idx="19">
                        <c:v>X18</c:v>
                      </c:pt>
                      <c:pt idx="20">
                        <c:v>X19</c:v>
                      </c:pt>
                      <c:pt idx="21">
                        <c:v>X20</c:v>
                      </c:pt>
                      <c:pt idx="22">
                        <c:v>X21</c:v>
                      </c:pt>
                      <c:pt idx="23">
                        <c:v>X22</c:v>
                      </c:pt>
                      <c:pt idx="24">
                        <c:v>X23</c:v>
                      </c:pt>
                      <c:pt idx="25">
                        <c:v>X24</c:v>
                      </c:pt>
                      <c:pt idx="26">
                        <c:v>X25</c:v>
                      </c:pt>
                      <c:pt idx="27">
                        <c:v>X26</c:v>
                      </c:pt>
                      <c:pt idx="28">
                        <c:v>X27</c:v>
                      </c:pt>
                      <c:pt idx="29">
                        <c:v>X28</c:v>
                      </c:pt>
                      <c:pt idx="30">
                        <c:v>X29</c:v>
                      </c:pt>
                      <c:pt idx="31">
                        <c:v>X30</c:v>
                      </c:pt>
                      <c:pt idx="32">
                        <c:v>X31</c:v>
                      </c:pt>
                      <c:pt idx="33">
                        <c:v>X32</c:v>
                      </c:pt>
                      <c:pt idx="34">
                        <c:v>X33</c:v>
                      </c:pt>
                      <c:pt idx="35">
                        <c:v>X34</c:v>
                      </c:pt>
                      <c:pt idx="36">
                        <c:v>X35</c:v>
                      </c:pt>
                      <c:pt idx="37">
                        <c:v>X36</c:v>
                      </c:pt>
                      <c:pt idx="38">
                        <c:v>X37</c:v>
                      </c:pt>
                      <c:pt idx="39">
                        <c:v>X38</c:v>
                      </c:pt>
                      <c:pt idx="40">
                        <c:v>X39</c:v>
                      </c:pt>
                      <c:pt idx="41">
                        <c:v>X40</c:v>
                      </c:pt>
                      <c:pt idx="42">
                        <c:v>X41</c:v>
                      </c:pt>
                      <c:pt idx="43">
                        <c:v>X42</c:v>
                      </c:pt>
                      <c:pt idx="44">
                        <c:v>X43</c:v>
                      </c:pt>
                      <c:pt idx="45">
                        <c:v>X44</c:v>
                      </c:pt>
                      <c:pt idx="46">
                        <c:v>X45</c:v>
                      </c:pt>
                      <c:pt idx="47">
                        <c:v>X46</c:v>
                      </c:pt>
                      <c:pt idx="48">
                        <c:v>X47</c:v>
                      </c:pt>
                      <c:pt idx="49">
                        <c:v>X48</c:v>
                      </c:pt>
                      <c:pt idx="50">
                        <c:v>X49</c:v>
                      </c:pt>
                      <c:pt idx="51">
                        <c:v>X50</c:v>
                      </c:pt>
                      <c:pt idx="52">
                        <c:v>X51</c:v>
                      </c:pt>
                      <c:pt idx="53">
                        <c:v>X52</c:v>
                      </c:pt>
                      <c:pt idx="54">
                        <c:v>X53</c:v>
                      </c:pt>
                      <c:pt idx="55">
                        <c:v>X54</c:v>
                      </c:pt>
                      <c:pt idx="56">
                        <c:v>X55</c:v>
                      </c:pt>
                      <c:pt idx="57">
                        <c:v>X56</c:v>
                      </c:pt>
                      <c:pt idx="58">
                        <c:v>X57</c:v>
                      </c:pt>
                      <c:pt idx="59">
                        <c:v>X58</c:v>
                      </c:pt>
                      <c:pt idx="60">
                        <c:v>X59</c:v>
                      </c:pt>
                      <c:pt idx="61">
                        <c:v>X60</c:v>
                      </c:pt>
                      <c:pt idx="62">
                        <c:v>X61</c:v>
                      </c:pt>
                      <c:pt idx="63">
                        <c:v>X62</c:v>
                      </c:pt>
                      <c:pt idx="64">
                        <c:v>X63</c:v>
                      </c:pt>
                      <c:pt idx="65">
                        <c:v>X64</c:v>
                      </c:pt>
                      <c:pt idx="66">
                        <c:v>X65</c:v>
                      </c:pt>
                      <c:pt idx="67">
                        <c:v>X66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'2,5 Parts'!$D$7:$D$74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0</c:v>
                      </c:pt>
                      <c:pt idx="2" formatCode="_(* #,##0_);_(* \(#,##0\);_(* &quot;-&quot;_);_(@_)">
                        <c:v>900</c:v>
                      </c:pt>
                      <c:pt idx="3" formatCode="_(* #,##0_);_(* \(#,##0\);_(* &quot;-&quot;_);_(@_)">
                        <c:v>900.01200000000006</c:v>
                      </c:pt>
                      <c:pt idx="4" formatCode="_(* #,##0_);_(* \(#,##0\);_(* &quot;-&quot;_);_(@_)">
                        <c:v>1560</c:v>
                      </c:pt>
                      <c:pt idx="5" formatCode="_(* #,##0_);_(* \(#,##0\);_(* &quot;-&quot;_);_(@_)">
                        <c:v>1800</c:v>
                      </c:pt>
                      <c:pt idx="6" formatCode="_(* #,##0_);_(* \(#,##0\);_(* &quot;-&quot;_);_(@_)">
                        <c:v>2400</c:v>
                      </c:pt>
                      <c:pt idx="7" formatCode="_(* #,##0_);_(* \(#,##0\);_(* &quot;-&quot;_);_(@_)">
                        <c:v>2880</c:v>
                      </c:pt>
                      <c:pt idx="8" formatCode="_(* #,##0_);_(* \(#,##0\);_(* &quot;-&quot;_);_(@_)">
                        <c:v>2880.0120000000002</c:v>
                      </c:pt>
                      <c:pt idx="9" formatCode="_(* #,##0_);_(* \(#,##0\);_(* &quot;-&quot;_);_(@_)">
                        <c:v>3240</c:v>
                      </c:pt>
                      <c:pt idx="10" formatCode="_(* #,##0_);_(* \(#,##0\);_(* &quot;-&quot;_);_(@_)">
                        <c:v>3600</c:v>
                      </c:pt>
                      <c:pt idx="11" formatCode="_(* #,##0_);_(* \(#,##0\);_(* &quot;-&quot;_);_(@_)">
                        <c:v>4200</c:v>
                      </c:pt>
                      <c:pt idx="12" formatCode="_(* #,##0_);_(* \(#,##0\);_(* &quot;-&quot;_);_(@_)">
                        <c:v>4560</c:v>
                      </c:pt>
                      <c:pt idx="13" formatCode="_(* #,##0_);_(* \(#,##0\);_(* &quot;-&quot;_);_(@_)">
                        <c:v>4800</c:v>
                      </c:pt>
                      <c:pt idx="14" formatCode="_(* #,##0_);_(* \(#,##0\);_(* &quot;-&quot;_);_(@_)">
                        <c:v>5040</c:v>
                      </c:pt>
                      <c:pt idx="15" formatCode="_(* #,##0_);_(* \(#,##0\);_(* &quot;-&quot;_);_(@_)">
                        <c:v>5040.0119999999997</c:v>
                      </c:pt>
                      <c:pt idx="16" formatCode="_(* #,##0_);_(* \(#,##0\);_(* &quot;-&quot;_);_(@_)">
                        <c:v>5400</c:v>
                      </c:pt>
                      <c:pt idx="17" formatCode="_(* #,##0_);_(* \(#,##0\);_(* &quot;-&quot;_);_(@_)">
                        <c:v>6000.0119999999997</c:v>
                      </c:pt>
                      <c:pt idx="18" formatCode="_(* #,##0_);_(* \(#,##0\);_(* &quot;-&quot;_);_(@_)">
                        <c:v>6600</c:v>
                      </c:pt>
                      <c:pt idx="19" formatCode="_(* #,##0_);_(* \(#,##0\);_(* &quot;-&quot;_);_(@_)">
                        <c:v>7200</c:v>
                      </c:pt>
                      <c:pt idx="20" formatCode="_(* #,##0_);_(* \(#,##0\);_(* &quot;-&quot;_);_(@_)">
                        <c:v>7200.0119999999997</c:v>
                      </c:pt>
                      <c:pt idx="21" formatCode="_(* #,##0_);_(* \(#,##0\);_(* &quot;-&quot;_);_(@_)">
                        <c:v>7800</c:v>
                      </c:pt>
                      <c:pt idx="22" formatCode="_(* #,##0_);_(* \(#,##0\);_(* &quot;-&quot;_);_(@_)">
                        <c:v>8400</c:v>
                      </c:pt>
                      <c:pt idx="23" formatCode="_(* #,##0_);_(* \(#,##0\);_(* &quot;-&quot;_);_(@_)">
                        <c:v>9000</c:v>
                      </c:pt>
                      <c:pt idx="24" formatCode="_(* #,##0_);_(* \(#,##0\);_(* &quot;-&quot;_);_(@_)">
                        <c:v>9600</c:v>
                      </c:pt>
                      <c:pt idx="25" formatCode="_(* #,##0_);_(* \(#,##0\);_(* &quot;-&quot;_);_(@_)">
                        <c:v>10200</c:v>
                      </c:pt>
                      <c:pt idx="26" formatCode="_(* #,##0_);_(* \(#,##0\);_(* &quot;-&quot;_);_(@_)">
                        <c:v>10800</c:v>
                      </c:pt>
                      <c:pt idx="27" formatCode="_(* #,##0_);_(* \(#,##0\);_(* &quot;-&quot;_);_(@_)">
                        <c:v>11400</c:v>
                      </c:pt>
                      <c:pt idx="28" formatCode="_(* #,##0_);_(* \(#,##0\);_(* &quot;-&quot;_);_(@_)">
                        <c:v>12000</c:v>
                      </c:pt>
                      <c:pt idx="29" formatCode="_(* #,##0_);_(* \(#,##0\);_(* &quot;-&quot;_);_(@_)">
                        <c:v>13200</c:v>
                      </c:pt>
                      <c:pt idx="30" formatCode="_(* #,##0_);_(* \(#,##0\);_(* &quot;-&quot;_);_(@_)">
                        <c:v>14400</c:v>
                      </c:pt>
                      <c:pt idx="31" formatCode="_(* #,##0_);_(* \(#,##0\);_(* &quot;-&quot;_);_(@_)">
                        <c:v>15600</c:v>
                      </c:pt>
                      <c:pt idx="32" formatCode="_(* #,##0_);_(* \(#,##0\);_(* &quot;-&quot;_);_(@_)">
                        <c:v>16800</c:v>
                      </c:pt>
                      <c:pt idx="33" formatCode="_(* #,##0_);_(* \(#,##0\);_(* &quot;-&quot;_);_(@_)">
                        <c:v>16860</c:v>
                      </c:pt>
                      <c:pt idx="34" formatCode="_(* #,##0_);_(* \(#,##0\);_(* &quot;-&quot;_);_(@_)">
                        <c:v>18000</c:v>
                      </c:pt>
                      <c:pt idx="35" formatCode="_(* #,##0_);_(* \(#,##0\);_(* &quot;-&quot;_);_(@_)">
                        <c:v>24000</c:v>
                      </c:pt>
                      <c:pt idx="36" formatCode="_(* #,##0_);_(* \(#,##0\);_(* &quot;-&quot;_);_(@_)">
                        <c:v>28800</c:v>
                      </c:pt>
                      <c:pt idx="37" formatCode="_(* #,##0_);_(* \(#,##0\);_(* &quot;-&quot;_);_(@_)">
                        <c:v>28800.011999999999</c:v>
                      </c:pt>
                      <c:pt idx="38" formatCode="_(* #,##0_);_(* \(#,##0\);_(* &quot;-&quot;_);_(@_)">
                        <c:v>30000</c:v>
                      </c:pt>
                      <c:pt idx="39" formatCode="_(* #,##0_);_(* \(#,##0\);_(* &quot;-&quot;_);_(@_)">
                        <c:v>32400</c:v>
                      </c:pt>
                      <c:pt idx="40" formatCode="_(* #,##0_);_(* \(#,##0\);_(* &quot;-&quot;_);_(@_)">
                        <c:v>34800</c:v>
                      </c:pt>
                      <c:pt idx="41" formatCode="_(* #,##0_);_(* \(#,##0\);_(* &quot;-&quot;_);_(@_)">
                        <c:v>36000</c:v>
                      </c:pt>
                      <c:pt idx="42" formatCode="_(* #,##0_);_(* \(#,##0\);_(* &quot;-&quot;_);_(@_)">
                        <c:v>39600</c:v>
                      </c:pt>
                      <c:pt idx="43" formatCode="_(* #,##0_);_(* \(#,##0\);_(* &quot;-&quot;_);_(@_)">
                        <c:v>42000</c:v>
                      </c:pt>
                      <c:pt idx="44" formatCode="_(* #,##0_);_(* \(#,##0\);_(* &quot;-&quot;_);_(@_)">
                        <c:v>48000</c:v>
                      </c:pt>
                      <c:pt idx="45" formatCode="_(* #,##0_);_(* \(#,##0\);_(* &quot;-&quot;_);_(@_)">
                        <c:v>54000</c:v>
                      </c:pt>
                      <c:pt idx="46" formatCode="_(* #,##0_);_(* \(#,##0\);_(* &quot;-&quot;_);_(@_)">
                        <c:v>60000</c:v>
                      </c:pt>
                      <c:pt idx="47" formatCode="_(* #,##0_);_(* \(#,##0\);_(* &quot;-&quot;_);_(@_)">
                        <c:v>66000</c:v>
                      </c:pt>
                      <c:pt idx="48" formatCode="_(* #,##0_);_(* \(#,##0\);_(* &quot;-&quot;_);_(@_)">
                        <c:v>72000</c:v>
                      </c:pt>
                      <c:pt idx="49" formatCode="_(* #,##0_);_(* \(#,##0\);_(* &quot;-&quot;_);_(@_)">
                        <c:v>78000</c:v>
                      </c:pt>
                      <c:pt idx="50" formatCode="_(* #,##0_);_(* \(#,##0\);_(* &quot;-&quot;_);_(@_)">
                        <c:v>84000</c:v>
                      </c:pt>
                      <c:pt idx="51" formatCode="_(* #,##0_);_(* \(#,##0\);_(* &quot;-&quot;_);_(@_)">
                        <c:v>90000</c:v>
                      </c:pt>
                      <c:pt idx="52" formatCode="_(* #,##0_);_(* \(#,##0\);_(* &quot;-&quot;_);_(@_)">
                        <c:v>96000</c:v>
                      </c:pt>
                      <c:pt idx="53" formatCode="_(* #,##0_);_(* \(#,##0\);_(* &quot;-&quot;_);_(@_)">
                        <c:v>96000.012000000002</c:v>
                      </c:pt>
                      <c:pt idx="54" formatCode="_(* #,##0_);_(* \(#,##0\);_(* &quot;-&quot;_);_(@_)">
                        <c:v>108000</c:v>
                      </c:pt>
                      <c:pt idx="55" formatCode="_(* #,##0_);_(* \(#,##0\);_(* &quot;-&quot;_);_(@_)">
                        <c:v>120000</c:v>
                      </c:pt>
                      <c:pt idx="56" formatCode="_(* #,##0_);_(* \(#,##0\);_(* &quot;-&quot;_);_(@_)">
                        <c:v>132000</c:v>
                      </c:pt>
                      <c:pt idx="57" formatCode="_(* #,##0_);_(* \(#,##0\);_(* &quot;-&quot;_);_(@_)">
                        <c:v>144000</c:v>
                      </c:pt>
                      <c:pt idx="58" formatCode="_(* #,##0_);_(* \(#,##0\);_(* &quot;-&quot;_);_(@_)">
                        <c:v>156000</c:v>
                      </c:pt>
                      <c:pt idx="59" formatCode="_(* #,##0_);_(* \(#,##0\);_(* &quot;-&quot;_);_(@_)">
                        <c:v>168000</c:v>
                      </c:pt>
                      <c:pt idx="60" formatCode="_(* #,##0_);_(* \(#,##0\);_(* &quot;-&quot;_);_(@_)">
                        <c:v>180000</c:v>
                      </c:pt>
                      <c:pt idx="61" formatCode="_(* #,##0_);_(* \(#,##0\);_(* &quot;-&quot;_);_(@_)">
                        <c:v>192000</c:v>
                      </c:pt>
                      <c:pt idx="62" formatCode="_(* #,##0_);_(* \(#,##0\);_(* &quot;-&quot;_);_(@_)">
                        <c:v>204000</c:v>
                      </c:pt>
                      <c:pt idx="63" formatCode="_(* #,##0_);_(* \(#,##0\);_(* &quot;-&quot;_);_(@_)">
                        <c:v>216000</c:v>
                      </c:pt>
                      <c:pt idx="64" formatCode="_(* #,##0_);_(* \(#,##0\);_(* &quot;-&quot;_);_(@_)">
                        <c:v>228000</c:v>
                      </c:pt>
                      <c:pt idx="65" formatCode="_(* #,##0_);_(* \(#,##0\);_(* &quot;-&quot;_);_(@_)">
                        <c:v>240000</c:v>
                      </c:pt>
                      <c:pt idx="66" formatCode="_(* #,##0_);_(* \(#,##0\);_(* &quot;-&quot;_);_(@_)">
                        <c:v>300000</c:v>
                      </c:pt>
                      <c:pt idx="67" formatCode="_(* #,##0_);_(* \(#,##0\);_(* &quot;-&quot;_);_(@_)">
                        <c:v>360000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FFB2-40B0-9028-B1404148ABBE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'2,5 Parts'!$E$6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'2,5 Parts'!$A$7:$A$74</c15:sqref>
                        </c15:formulaRef>
                      </c:ext>
                    </c:extLst>
                    <c:strCache>
                      <c:ptCount val="68"/>
                      <c:pt idx="2">
                        <c:v>X1</c:v>
                      </c:pt>
                      <c:pt idx="3">
                        <c:v>X2</c:v>
                      </c:pt>
                      <c:pt idx="4">
                        <c:v>X3</c:v>
                      </c:pt>
                      <c:pt idx="5">
                        <c:v>X4</c:v>
                      </c:pt>
                      <c:pt idx="6">
                        <c:v>X5</c:v>
                      </c:pt>
                      <c:pt idx="7">
                        <c:v>X6</c:v>
                      </c:pt>
                      <c:pt idx="8">
                        <c:v>X7</c:v>
                      </c:pt>
                      <c:pt idx="9">
                        <c:v>X8</c:v>
                      </c:pt>
                      <c:pt idx="10">
                        <c:v>X9</c:v>
                      </c:pt>
                      <c:pt idx="11">
                        <c:v>X10</c:v>
                      </c:pt>
                      <c:pt idx="12">
                        <c:v>X11</c:v>
                      </c:pt>
                      <c:pt idx="13">
                        <c:v>X12</c:v>
                      </c:pt>
                      <c:pt idx="14">
                        <c:v>X13</c:v>
                      </c:pt>
                      <c:pt idx="15">
                        <c:v>X14</c:v>
                      </c:pt>
                      <c:pt idx="16">
                        <c:v>X15</c:v>
                      </c:pt>
                      <c:pt idx="17">
                        <c:v>X16</c:v>
                      </c:pt>
                      <c:pt idx="18">
                        <c:v>X17</c:v>
                      </c:pt>
                      <c:pt idx="19">
                        <c:v>X18</c:v>
                      </c:pt>
                      <c:pt idx="20">
                        <c:v>X19</c:v>
                      </c:pt>
                      <c:pt idx="21">
                        <c:v>X20</c:v>
                      </c:pt>
                      <c:pt idx="22">
                        <c:v>X21</c:v>
                      </c:pt>
                      <c:pt idx="23">
                        <c:v>X22</c:v>
                      </c:pt>
                      <c:pt idx="24">
                        <c:v>X23</c:v>
                      </c:pt>
                      <c:pt idx="25">
                        <c:v>X24</c:v>
                      </c:pt>
                      <c:pt idx="26">
                        <c:v>X25</c:v>
                      </c:pt>
                      <c:pt idx="27">
                        <c:v>X26</c:v>
                      </c:pt>
                      <c:pt idx="28">
                        <c:v>X27</c:v>
                      </c:pt>
                      <c:pt idx="29">
                        <c:v>X28</c:v>
                      </c:pt>
                      <c:pt idx="30">
                        <c:v>X29</c:v>
                      </c:pt>
                      <c:pt idx="31">
                        <c:v>X30</c:v>
                      </c:pt>
                      <c:pt idx="32">
                        <c:v>X31</c:v>
                      </c:pt>
                      <c:pt idx="33">
                        <c:v>X32</c:v>
                      </c:pt>
                      <c:pt idx="34">
                        <c:v>X33</c:v>
                      </c:pt>
                      <c:pt idx="35">
                        <c:v>X34</c:v>
                      </c:pt>
                      <c:pt idx="36">
                        <c:v>X35</c:v>
                      </c:pt>
                      <c:pt idx="37">
                        <c:v>X36</c:v>
                      </c:pt>
                      <c:pt idx="38">
                        <c:v>X37</c:v>
                      </c:pt>
                      <c:pt idx="39">
                        <c:v>X38</c:v>
                      </c:pt>
                      <c:pt idx="40">
                        <c:v>X39</c:v>
                      </c:pt>
                      <c:pt idx="41">
                        <c:v>X40</c:v>
                      </c:pt>
                      <c:pt idx="42">
                        <c:v>X41</c:v>
                      </c:pt>
                      <c:pt idx="43">
                        <c:v>X42</c:v>
                      </c:pt>
                      <c:pt idx="44">
                        <c:v>X43</c:v>
                      </c:pt>
                      <c:pt idx="45">
                        <c:v>X44</c:v>
                      </c:pt>
                      <c:pt idx="46">
                        <c:v>X45</c:v>
                      </c:pt>
                      <c:pt idx="47">
                        <c:v>X46</c:v>
                      </c:pt>
                      <c:pt idx="48">
                        <c:v>X47</c:v>
                      </c:pt>
                      <c:pt idx="49">
                        <c:v>X48</c:v>
                      </c:pt>
                      <c:pt idx="50">
                        <c:v>X49</c:v>
                      </c:pt>
                      <c:pt idx="51">
                        <c:v>X50</c:v>
                      </c:pt>
                      <c:pt idx="52">
                        <c:v>X51</c:v>
                      </c:pt>
                      <c:pt idx="53">
                        <c:v>X52</c:v>
                      </c:pt>
                      <c:pt idx="54">
                        <c:v>X53</c:v>
                      </c:pt>
                      <c:pt idx="55">
                        <c:v>X54</c:v>
                      </c:pt>
                      <c:pt idx="56">
                        <c:v>X55</c:v>
                      </c:pt>
                      <c:pt idx="57">
                        <c:v>X56</c:v>
                      </c:pt>
                      <c:pt idx="58">
                        <c:v>X57</c:v>
                      </c:pt>
                      <c:pt idx="59">
                        <c:v>X58</c:v>
                      </c:pt>
                      <c:pt idx="60">
                        <c:v>X59</c:v>
                      </c:pt>
                      <c:pt idx="61">
                        <c:v>X60</c:v>
                      </c:pt>
                      <c:pt idx="62">
                        <c:v>X61</c:v>
                      </c:pt>
                      <c:pt idx="63">
                        <c:v>X62</c:v>
                      </c:pt>
                      <c:pt idx="64">
                        <c:v>X63</c:v>
                      </c:pt>
                      <c:pt idx="65">
                        <c:v>X64</c:v>
                      </c:pt>
                      <c:pt idx="66">
                        <c:v>X65</c:v>
                      </c:pt>
                      <c:pt idx="67">
                        <c:v>X66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'2,5 Parts'!$E$7:$E$74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0</c:v>
                      </c:pt>
                      <c:pt idx="3" formatCode="_(* #,##0_);_(* \(#,##0\);_(* &quot;-&quot;_);_(@_)">
                        <c:v>0</c:v>
                      </c:pt>
                      <c:pt idx="4" formatCode="_(* #,##0_);_(* \(#,##0\);_(* &quot;-&quot;_);_(@_)">
                        <c:v>450</c:v>
                      </c:pt>
                      <c:pt idx="5" formatCode="_(* #,##0_);_(* \(#,##0\);_(* &quot;-&quot;_);_(@_)">
                        <c:v>750</c:v>
                      </c:pt>
                      <c:pt idx="6" formatCode="_(* #,##0_);_(* \(#,##0\);_(* &quot;-&quot;_);_(@_)">
                        <c:v>2700</c:v>
                      </c:pt>
                      <c:pt idx="7" formatCode="_(* #,##0_);_(* \(#,##0\);_(* &quot;-&quot;_);_(@_)">
                        <c:v>4300</c:v>
                      </c:pt>
                      <c:pt idx="8" formatCode="_(* #,##0_);_(* \(#,##0\);_(* &quot;-&quot;_);_(@_)">
                        <c:v>4300</c:v>
                      </c:pt>
                      <c:pt idx="9" formatCode="_(* #,##0_);_(* \(#,##0\);_(* &quot;-&quot;_);_(@_)">
                        <c:v>6300</c:v>
                      </c:pt>
                      <c:pt idx="10" formatCode="_(* #,##0_);_(* \(#,##0\);_(* &quot;-&quot;_);_(@_)">
                        <c:v>8700</c:v>
                      </c:pt>
                      <c:pt idx="11" formatCode="_(* #,##0_);_(* \(#,##0\);_(* &quot;-&quot;_);_(@_)">
                        <c:v>12700</c:v>
                      </c:pt>
                      <c:pt idx="12" formatCode="_(* #,##0_);_(* \(#,##0\);_(* &quot;-&quot;_);_(@_)">
                        <c:v>15100</c:v>
                      </c:pt>
                      <c:pt idx="13" formatCode="_(* #,##0_);_(* \(#,##0\);_(* &quot;-&quot;_);_(@_)">
                        <c:v>16700</c:v>
                      </c:pt>
                      <c:pt idx="14" formatCode="_(* #,##0_);_(* \(#,##0\);_(* &quot;-&quot;_);_(@_)">
                        <c:v>18300</c:v>
                      </c:pt>
                      <c:pt idx="15" formatCode="_(* #,##0_);_(* \(#,##0\);_(* &quot;-&quot;_);_(@_)">
                        <c:v>18300</c:v>
                      </c:pt>
                      <c:pt idx="16" formatCode="_(* #,##0_);_(* \(#,##0\);_(* &quot;-&quot;_);_(@_)">
                        <c:v>20700</c:v>
                      </c:pt>
                      <c:pt idx="17" formatCode="_(* #,##0_);_(* \(#,##0\);_(* &quot;-&quot;_);_(@_)">
                        <c:v>24700</c:v>
                      </c:pt>
                      <c:pt idx="18" formatCode="_(* #,##0_);_(* \(#,##0\);_(* &quot;-&quot;_);_(@_)">
                        <c:v>28700</c:v>
                      </c:pt>
                      <c:pt idx="19" formatCode="_(* #,##0_);_(* \(#,##0\);_(* &quot;-&quot;_);_(@_)">
                        <c:v>32700</c:v>
                      </c:pt>
                      <c:pt idx="20" formatCode="_(* #,##0_);_(* \(#,##0\);_(* &quot;-&quot;_);_(@_)">
                        <c:v>32700</c:v>
                      </c:pt>
                      <c:pt idx="21" formatCode="_(* #,##0_);_(* \(#,##0\);_(* &quot;-&quot;_);_(@_)">
                        <c:v>36700</c:v>
                      </c:pt>
                      <c:pt idx="22" formatCode="_(* #,##0_);_(* \(#,##0\);_(* &quot;-&quot;_);_(@_)">
                        <c:v>40700</c:v>
                      </c:pt>
                      <c:pt idx="23" formatCode="_(* #,##0_);_(* \(#,##0\);_(* &quot;-&quot;_);_(@_)">
                        <c:v>44700</c:v>
                      </c:pt>
                      <c:pt idx="24" formatCode="_(* #,##0_);_(* \(#,##0\);_(* &quot;-&quot;_);_(@_)">
                        <c:v>48700</c:v>
                      </c:pt>
                      <c:pt idx="25" formatCode="_(* #,##0_);_(* \(#,##0\);_(* &quot;-&quot;_);_(@_)">
                        <c:v>52700</c:v>
                      </c:pt>
                      <c:pt idx="26" formatCode="_(* #,##0_);_(* \(#,##0\);_(* &quot;-&quot;_);_(@_)">
                        <c:v>56700</c:v>
                      </c:pt>
                      <c:pt idx="27" formatCode="_(* #,##0_);_(* \(#,##0\);_(* &quot;-&quot;_);_(@_)">
                        <c:v>60700</c:v>
                      </c:pt>
                      <c:pt idx="28" formatCode="_(* #,##0_);_(* \(#,##0\);_(* &quot;-&quot;_);_(@_)">
                        <c:v>64700</c:v>
                      </c:pt>
                      <c:pt idx="29" formatCode="_(* #,##0_);_(* \(#,##0\);_(* &quot;-&quot;_);_(@_)">
                        <c:v>72700</c:v>
                      </c:pt>
                      <c:pt idx="30" formatCode="_(* #,##0_);_(* \(#,##0\);_(* &quot;-&quot;_);_(@_)">
                        <c:v>80700</c:v>
                      </c:pt>
                      <c:pt idx="31" formatCode="_(* #,##0_);_(* \(#,##0\);_(* &quot;-&quot;_);_(@_)">
                        <c:v>88700</c:v>
                      </c:pt>
                      <c:pt idx="32" formatCode="_(* #,##0_);_(* \(#,##0\);_(* &quot;-&quot;_);_(@_)">
                        <c:v>96700</c:v>
                      </c:pt>
                      <c:pt idx="33" formatCode="_(* #,##0_);_(* \(#,##0\);_(* &quot;-&quot;_);_(@_)">
                        <c:v>97100</c:v>
                      </c:pt>
                      <c:pt idx="34" formatCode="_(* #,##0_);_(* \(#,##0\);_(* &quot;-&quot;_);_(@_)">
                        <c:v>104700</c:v>
                      </c:pt>
                      <c:pt idx="35" formatCode="_(* #,##0_);_(* \(#,##0\);_(* &quot;-&quot;_);_(@_)">
                        <c:v>144700</c:v>
                      </c:pt>
                      <c:pt idx="36" formatCode="_(* #,##0_);_(* \(#,##0\);_(* &quot;-&quot;_);_(@_)">
                        <c:v>176700</c:v>
                      </c:pt>
                      <c:pt idx="37" formatCode="_(* #,##0_);_(* \(#,##0\);_(* &quot;-&quot;_);_(@_)">
                        <c:v>176700</c:v>
                      </c:pt>
                      <c:pt idx="38" formatCode="_(* #,##0_);_(* \(#,##0\);_(* &quot;-&quot;_);_(@_)">
                        <c:v>184700</c:v>
                      </c:pt>
                      <c:pt idx="39" formatCode="_(* #,##0_);_(* \(#,##0\);_(* &quot;-&quot;_);_(@_)">
                        <c:v>200700</c:v>
                      </c:pt>
                      <c:pt idx="40" formatCode="_(* #,##0_);_(* \(#,##0\);_(* &quot;-&quot;_);_(@_)">
                        <c:v>216700</c:v>
                      </c:pt>
                      <c:pt idx="41" formatCode="_(* #,##0_);_(* \(#,##0\);_(* &quot;-&quot;_);_(@_)">
                        <c:v>224700</c:v>
                      </c:pt>
                      <c:pt idx="42" formatCode="_(* #,##0_);_(* \(#,##0\);_(* &quot;-&quot;_);_(@_)">
                        <c:v>248700</c:v>
                      </c:pt>
                      <c:pt idx="43" formatCode="_(* #,##0_);_(* \(#,##0\);_(* &quot;-&quot;_);_(@_)">
                        <c:v>264700</c:v>
                      </c:pt>
                      <c:pt idx="44" formatCode="_(* #,##0_);_(* \(#,##0\);_(* &quot;-&quot;_);_(@_)">
                        <c:v>304700</c:v>
                      </c:pt>
                      <c:pt idx="45" formatCode="_(* #,##0_);_(* \(#,##0\);_(* &quot;-&quot;_);_(@_)">
                        <c:v>344700</c:v>
                      </c:pt>
                      <c:pt idx="46" formatCode="_(* #,##0_);_(* \(#,##0\);_(* &quot;-&quot;_);_(@_)">
                        <c:v>384700</c:v>
                      </c:pt>
                      <c:pt idx="47" formatCode="_(* #,##0_);_(* \(#,##0\);_(* &quot;-&quot;_);_(@_)">
                        <c:v>424700</c:v>
                      </c:pt>
                      <c:pt idx="48" formatCode="_(* #,##0_);_(* \(#,##0\);_(* &quot;-&quot;_);_(@_)">
                        <c:v>464700</c:v>
                      </c:pt>
                      <c:pt idx="49" formatCode="_(* #,##0_);_(* \(#,##0\);_(* &quot;-&quot;_);_(@_)">
                        <c:v>504700</c:v>
                      </c:pt>
                      <c:pt idx="50" formatCode="_(* #,##0_);_(* \(#,##0\);_(* &quot;-&quot;_);_(@_)">
                        <c:v>544700</c:v>
                      </c:pt>
                      <c:pt idx="51" formatCode="_(* #,##0_);_(* \(#,##0\);_(* &quot;-&quot;_);_(@_)">
                        <c:v>584700</c:v>
                      </c:pt>
                      <c:pt idx="52" formatCode="_(* #,##0_);_(* \(#,##0\);_(* &quot;-&quot;_);_(@_)">
                        <c:v>624700</c:v>
                      </c:pt>
                      <c:pt idx="53" formatCode="_(* #,##0_);_(* \(#,##0\);_(* &quot;-&quot;_);_(@_)">
                        <c:v>624700</c:v>
                      </c:pt>
                      <c:pt idx="54" formatCode="_(* #,##0_);_(* \(#,##0\);_(* &quot;-&quot;_);_(@_)">
                        <c:v>704700</c:v>
                      </c:pt>
                      <c:pt idx="55" formatCode="_(* #,##0_);_(* \(#,##0\);_(* &quot;-&quot;_);_(@_)">
                        <c:v>784700</c:v>
                      </c:pt>
                      <c:pt idx="56" formatCode="_(* #,##0_);_(* \(#,##0\);_(* &quot;-&quot;_);_(@_)">
                        <c:v>864700</c:v>
                      </c:pt>
                      <c:pt idx="57" formatCode="_(* #,##0_);_(* \(#,##0\);_(* &quot;-&quot;_);_(@_)">
                        <c:v>944700</c:v>
                      </c:pt>
                      <c:pt idx="58" formatCode="_(* #,##0_);_(* \(#,##0\);_(* &quot;-&quot;_);_(@_)">
                        <c:v>1024700</c:v>
                      </c:pt>
                      <c:pt idx="59" formatCode="_(* #,##0_);_(* \(#,##0\);_(* &quot;-&quot;_);_(@_)">
                        <c:v>1104700</c:v>
                      </c:pt>
                      <c:pt idx="60" formatCode="_(* #,##0_);_(* \(#,##0\);_(* &quot;-&quot;_);_(@_)">
                        <c:v>1184700</c:v>
                      </c:pt>
                      <c:pt idx="61" formatCode="_(* #,##0_);_(* \(#,##0\);_(* &quot;-&quot;_);_(@_)">
                        <c:v>1264700</c:v>
                      </c:pt>
                      <c:pt idx="62" formatCode="_(* #,##0_);_(* \(#,##0\);_(* &quot;-&quot;_);_(@_)">
                        <c:v>1344700</c:v>
                      </c:pt>
                      <c:pt idx="63" formatCode="_(* #,##0_);_(* \(#,##0\);_(* &quot;-&quot;_);_(@_)">
                        <c:v>1424700</c:v>
                      </c:pt>
                      <c:pt idx="64" formatCode="_(* #,##0_);_(* \(#,##0\);_(* &quot;-&quot;_);_(@_)">
                        <c:v>1504700</c:v>
                      </c:pt>
                      <c:pt idx="65" formatCode="_(* #,##0_);_(* \(#,##0\);_(* &quot;-&quot;_);_(@_)">
                        <c:v>1584700</c:v>
                      </c:pt>
                      <c:pt idx="66" formatCode="_(* #,##0_);_(* \(#,##0\);_(* &quot;-&quot;_);_(@_)">
                        <c:v>1984700</c:v>
                      </c:pt>
                      <c:pt idx="67" formatCode="_(* #,##0_);_(* \(#,##0\);_(* &quot;-&quot;_);_(@_)">
                        <c:v>2384700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FFB2-40B0-9028-B1404148ABBE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'2,5 Parts'!$F$6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'2,5 Parts'!$A$7:$A$74</c15:sqref>
                        </c15:formulaRef>
                      </c:ext>
                    </c:extLst>
                    <c:strCache>
                      <c:ptCount val="68"/>
                      <c:pt idx="2">
                        <c:v>X1</c:v>
                      </c:pt>
                      <c:pt idx="3">
                        <c:v>X2</c:v>
                      </c:pt>
                      <c:pt idx="4">
                        <c:v>X3</c:v>
                      </c:pt>
                      <c:pt idx="5">
                        <c:v>X4</c:v>
                      </c:pt>
                      <c:pt idx="6">
                        <c:v>X5</c:v>
                      </c:pt>
                      <c:pt idx="7">
                        <c:v>X6</c:v>
                      </c:pt>
                      <c:pt idx="8">
                        <c:v>X7</c:v>
                      </c:pt>
                      <c:pt idx="9">
                        <c:v>X8</c:v>
                      </c:pt>
                      <c:pt idx="10">
                        <c:v>X9</c:v>
                      </c:pt>
                      <c:pt idx="11">
                        <c:v>X10</c:v>
                      </c:pt>
                      <c:pt idx="12">
                        <c:v>X11</c:v>
                      </c:pt>
                      <c:pt idx="13">
                        <c:v>X12</c:v>
                      </c:pt>
                      <c:pt idx="14">
                        <c:v>X13</c:v>
                      </c:pt>
                      <c:pt idx="15">
                        <c:v>X14</c:v>
                      </c:pt>
                      <c:pt idx="16">
                        <c:v>X15</c:v>
                      </c:pt>
                      <c:pt idx="17">
                        <c:v>X16</c:v>
                      </c:pt>
                      <c:pt idx="18">
                        <c:v>X17</c:v>
                      </c:pt>
                      <c:pt idx="19">
                        <c:v>X18</c:v>
                      </c:pt>
                      <c:pt idx="20">
                        <c:v>X19</c:v>
                      </c:pt>
                      <c:pt idx="21">
                        <c:v>X20</c:v>
                      </c:pt>
                      <c:pt idx="22">
                        <c:v>X21</c:v>
                      </c:pt>
                      <c:pt idx="23">
                        <c:v>X22</c:v>
                      </c:pt>
                      <c:pt idx="24">
                        <c:v>X23</c:v>
                      </c:pt>
                      <c:pt idx="25">
                        <c:v>X24</c:v>
                      </c:pt>
                      <c:pt idx="26">
                        <c:v>X25</c:v>
                      </c:pt>
                      <c:pt idx="27">
                        <c:v>X26</c:v>
                      </c:pt>
                      <c:pt idx="28">
                        <c:v>X27</c:v>
                      </c:pt>
                      <c:pt idx="29">
                        <c:v>X28</c:v>
                      </c:pt>
                      <c:pt idx="30">
                        <c:v>X29</c:v>
                      </c:pt>
                      <c:pt idx="31">
                        <c:v>X30</c:v>
                      </c:pt>
                      <c:pt idx="32">
                        <c:v>X31</c:v>
                      </c:pt>
                      <c:pt idx="33">
                        <c:v>X32</c:v>
                      </c:pt>
                      <c:pt idx="34">
                        <c:v>X33</c:v>
                      </c:pt>
                      <c:pt idx="35">
                        <c:v>X34</c:v>
                      </c:pt>
                      <c:pt idx="36">
                        <c:v>X35</c:v>
                      </c:pt>
                      <c:pt idx="37">
                        <c:v>X36</c:v>
                      </c:pt>
                      <c:pt idx="38">
                        <c:v>X37</c:v>
                      </c:pt>
                      <c:pt idx="39">
                        <c:v>X38</c:v>
                      </c:pt>
                      <c:pt idx="40">
                        <c:v>X39</c:v>
                      </c:pt>
                      <c:pt idx="41">
                        <c:v>X40</c:v>
                      </c:pt>
                      <c:pt idx="42">
                        <c:v>X41</c:v>
                      </c:pt>
                      <c:pt idx="43">
                        <c:v>X42</c:v>
                      </c:pt>
                      <c:pt idx="44">
                        <c:v>X43</c:v>
                      </c:pt>
                      <c:pt idx="45">
                        <c:v>X44</c:v>
                      </c:pt>
                      <c:pt idx="46">
                        <c:v>X45</c:v>
                      </c:pt>
                      <c:pt idx="47">
                        <c:v>X46</c:v>
                      </c:pt>
                      <c:pt idx="48">
                        <c:v>X47</c:v>
                      </c:pt>
                      <c:pt idx="49">
                        <c:v>X48</c:v>
                      </c:pt>
                      <c:pt idx="50">
                        <c:v>X49</c:v>
                      </c:pt>
                      <c:pt idx="51">
                        <c:v>X50</c:v>
                      </c:pt>
                      <c:pt idx="52">
                        <c:v>X51</c:v>
                      </c:pt>
                      <c:pt idx="53">
                        <c:v>X52</c:v>
                      </c:pt>
                      <c:pt idx="54">
                        <c:v>X53</c:v>
                      </c:pt>
                      <c:pt idx="55">
                        <c:v>X54</c:v>
                      </c:pt>
                      <c:pt idx="56">
                        <c:v>X55</c:v>
                      </c:pt>
                      <c:pt idx="57">
                        <c:v>X56</c:v>
                      </c:pt>
                      <c:pt idx="58">
                        <c:v>X57</c:v>
                      </c:pt>
                      <c:pt idx="59">
                        <c:v>X58</c:v>
                      </c:pt>
                      <c:pt idx="60">
                        <c:v>X59</c:v>
                      </c:pt>
                      <c:pt idx="61">
                        <c:v>X60</c:v>
                      </c:pt>
                      <c:pt idx="62">
                        <c:v>X61</c:v>
                      </c:pt>
                      <c:pt idx="63">
                        <c:v>X62</c:v>
                      </c:pt>
                      <c:pt idx="64">
                        <c:v>X63</c:v>
                      </c:pt>
                      <c:pt idx="65">
                        <c:v>X64</c:v>
                      </c:pt>
                      <c:pt idx="66">
                        <c:v>X65</c:v>
                      </c:pt>
                      <c:pt idx="67">
                        <c:v>X66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'2,5 Parts'!$F$7:$F$74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0</c:v>
                      </c:pt>
                      <c:pt idx="3" formatCode="_(* #,##0_);_(* \(#,##0\);_(* &quot;-&quot;_);_(@_)">
                        <c:v>0</c:v>
                      </c:pt>
                      <c:pt idx="4" formatCode="_(* #,##0_);_(* \(#,##0\);_(* &quot;-&quot;_);_(@_)">
                        <c:v>2234</c:v>
                      </c:pt>
                      <c:pt idx="5" formatCode="_(* #,##0_);_(* \(#,##0\);_(* &quot;-&quot;_);_(@_)">
                        <c:v>3452</c:v>
                      </c:pt>
                      <c:pt idx="6" formatCode="_(* #,##0_);_(* \(#,##0\);_(* &quot;-&quot;_);_(@_)">
                        <c:v>6983</c:v>
                      </c:pt>
                      <c:pt idx="7" formatCode="_(* #,##0_);_(* \(#,##0\);_(* &quot;-&quot;_);_(@_)">
                        <c:v>10301</c:v>
                      </c:pt>
                      <c:pt idx="8" formatCode="_(* #,##0_);_(* \(#,##0\);_(* &quot;-&quot;_);_(@_)">
                        <c:v>10301</c:v>
                      </c:pt>
                      <c:pt idx="9" formatCode="_(* #,##0_);_(* \(#,##0\);_(* &quot;-&quot;_);_(@_)">
                        <c:v>12700</c:v>
                      </c:pt>
                      <c:pt idx="10" formatCode="_(* #,##0_);_(* \(#,##0\);_(* &quot;-&quot;_);_(@_)">
                        <c:v>15055</c:v>
                      </c:pt>
                      <c:pt idx="11" formatCode="_(* #,##0_);_(* \(#,##0\);_(* &quot;-&quot;_);_(@_)">
                        <c:v>19694</c:v>
                      </c:pt>
                      <c:pt idx="12" formatCode="_(* #,##0_);_(* \(#,##0\);_(* &quot;-&quot;_);_(@_)">
                        <c:v>22703</c:v>
                      </c:pt>
                      <c:pt idx="13" formatCode="_(* #,##0_);_(* \(#,##0\);_(* &quot;-&quot;_);_(@_)">
                        <c:v>24709</c:v>
                      </c:pt>
                      <c:pt idx="14" formatCode="_(* #,##0_);_(* \(#,##0\);_(* &quot;-&quot;_);_(@_)">
                        <c:v>26715</c:v>
                      </c:pt>
                      <c:pt idx="15" formatCode="_(* #,##0_);_(* \(#,##0\);_(* &quot;-&quot;_);_(@_)">
                        <c:v>26715</c:v>
                      </c:pt>
                      <c:pt idx="16" formatCode="_(* #,##0_);_(* \(#,##0\);_(* &quot;-&quot;_);_(@_)">
                        <c:v>29724</c:v>
                      </c:pt>
                      <c:pt idx="17" formatCode="_(* #,##0_);_(* \(#,##0\);_(* &quot;-&quot;_);_(@_)">
                        <c:v>34739</c:v>
                      </c:pt>
                      <c:pt idx="18" formatCode="_(* #,##0_);_(* \(#,##0\);_(* &quot;-&quot;_);_(@_)">
                        <c:v>40674</c:v>
                      </c:pt>
                      <c:pt idx="19" formatCode="_(* #,##0_);_(* \(#,##0\);_(* &quot;-&quot;_);_(@_)">
                        <c:v>46692</c:v>
                      </c:pt>
                      <c:pt idx="20" formatCode="_(* #,##0_);_(* \(#,##0\);_(* &quot;-&quot;_);_(@_)">
                        <c:v>46692</c:v>
                      </c:pt>
                      <c:pt idx="21" formatCode="_(* #,##0_);_(* \(#,##0\);_(* &quot;-&quot;_);_(@_)">
                        <c:v>52710</c:v>
                      </c:pt>
                      <c:pt idx="22" formatCode="_(* #,##0_);_(* \(#,##0\);_(* &quot;-&quot;_);_(@_)">
                        <c:v>58728</c:v>
                      </c:pt>
                      <c:pt idx="23" formatCode="_(* #,##0_);_(* \(#,##0\);_(* &quot;-&quot;_);_(@_)">
                        <c:v>64746</c:v>
                      </c:pt>
                      <c:pt idx="24" formatCode="_(* #,##0_);_(* \(#,##0\);_(* &quot;-&quot;_);_(@_)">
                        <c:v>70764</c:v>
                      </c:pt>
                      <c:pt idx="25" formatCode="_(* #,##0_);_(* \(#,##0\);_(* &quot;-&quot;_);_(@_)">
                        <c:v>76782</c:v>
                      </c:pt>
                      <c:pt idx="26" formatCode="_(* #,##0_);_(* \(#,##0\);_(* &quot;-&quot;_);_(@_)">
                        <c:v>83028</c:v>
                      </c:pt>
                      <c:pt idx="27" formatCode="_(* #,##0_);_(* \(#,##0\);_(* &quot;-&quot;_);_(@_)">
                        <c:v>90829</c:v>
                      </c:pt>
                      <c:pt idx="28" formatCode="_(* #,##0_);_(* \(#,##0\);_(* &quot;-&quot;_);_(@_)">
                        <c:v>98630</c:v>
                      </c:pt>
                      <c:pt idx="29" formatCode="_(* #,##0_);_(* \(#,##0\);_(* &quot;-&quot;_);_(@_)">
                        <c:v>114232</c:v>
                      </c:pt>
                      <c:pt idx="30" formatCode="_(* #,##0_);_(* \(#,##0\);_(* &quot;-&quot;_);_(@_)">
                        <c:v>129834</c:v>
                      </c:pt>
                      <c:pt idx="31" formatCode="_(* #,##0_);_(* \(#,##0\);_(* &quot;-&quot;_);_(@_)">
                        <c:v>145437</c:v>
                      </c:pt>
                      <c:pt idx="32" formatCode="_(* #,##0_);_(* \(#,##0\);_(* &quot;-&quot;_);_(@_)">
                        <c:v>161039</c:v>
                      </c:pt>
                      <c:pt idx="33" formatCode="_(* #,##0_);_(* \(#,##0\);_(* &quot;-&quot;_);_(@_)">
                        <c:v>161819</c:v>
                      </c:pt>
                      <c:pt idx="34" formatCode="_(* #,##0_);_(* \(#,##0\);_(* &quot;-&quot;_);_(@_)">
                        <c:v>176641</c:v>
                      </c:pt>
                      <c:pt idx="35" formatCode="_(* #,##0_);_(* \(#,##0\);_(* &quot;-&quot;_);_(@_)">
                        <c:v>267115</c:v>
                      </c:pt>
                      <c:pt idx="36" formatCode="_(* #,##0_);_(* \(#,##0\);_(* &quot;-&quot;_);_(@_)">
                        <c:v>341821</c:v>
                      </c:pt>
                      <c:pt idx="37" formatCode="_(* #,##0_);_(* \(#,##0\);_(* &quot;-&quot;_);_(@_)">
                        <c:v>341821</c:v>
                      </c:pt>
                      <c:pt idx="38" formatCode="_(* #,##0_);_(* \(#,##0\);_(* &quot;-&quot;_);_(@_)">
                        <c:v>360497</c:v>
                      </c:pt>
                      <c:pt idx="39" formatCode="_(* #,##0_);_(* \(#,##0\);_(* &quot;-&quot;_);_(@_)">
                        <c:v>397850</c:v>
                      </c:pt>
                      <c:pt idx="40" formatCode="_(* #,##0_);_(* \(#,##0\);_(* &quot;-&quot;_);_(@_)">
                        <c:v>435204</c:v>
                      </c:pt>
                      <c:pt idx="41" formatCode="_(* #,##0_);_(* \(#,##0\);_(* &quot;-&quot;_);_(@_)">
                        <c:v>453880</c:v>
                      </c:pt>
                      <c:pt idx="42" formatCode="_(* #,##0_);_(* \(#,##0\);_(* &quot;-&quot;_);_(@_)">
                        <c:v>509910</c:v>
                      </c:pt>
                      <c:pt idx="43" formatCode="_(* #,##0_);_(* \(#,##0\);_(* &quot;-&quot;_);_(@_)">
                        <c:v>548157</c:v>
                      </c:pt>
                      <c:pt idx="44" formatCode="_(* #,##0_);_(* \(#,##0\);_(* &quot;-&quot;_);_(@_)">
                        <c:v>660995</c:v>
                      </c:pt>
                      <c:pt idx="45" formatCode="_(* #,##0_);_(* \(#,##0\);_(* &quot;-&quot;_);_(@_)">
                        <c:v>773832</c:v>
                      </c:pt>
                      <c:pt idx="46" formatCode="_(* #,##0_);_(* \(#,##0\);_(* &quot;-&quot;_);_(@_)">
                        <c:v>886670</c:v>
                      </c:pt>
                      <c:pt idx="47" formatCode="_(* #,##0_);_(* \(#,##0\);_(* &quot;-&quot;_);_(@_)">
                        <c:v>999507</c:v>
                      </c:pt>
                      <c:pt idx="48" formatCode="_(* #,##0_);_(* \(#,##0\);_(* &quot;-&quot;_);_(@_)">
                        <c:v>1112345</c:v>
                      </c:pt>
                      <c:pt idx="49" formatCode="_(* #,##0_);_(* \(#,##0\);_(* &quot;-&quot;_);_(@_)">
                        <c:v>1225182</c:v>
                      </c:pt>
                      <c:pt idx="50" formatCode="_(* #,##0_);_(* \(#,##0\);_(* &quot;-&quot;_);_(@_)">
                        <c:v>1338020</c:v>
                      </c:pt>
                      <c:pt idx="51" formatCode="_(* #,##0_);_(* \(#,##0\);_(* &quot;-&quot;_);_(@_)">
                        <c:v>1450857</c:v>
                      </c:pt>
                      <c:pt idx="52" formatCode="_(* #,##0_);_(* \(#,##0\);_(* &quot;-&quot;_);_(@_)">
                        <c:v>1563695</c:v>
                      </c:pt>
                      <c:pt idx="53" formatCode="_(* #,##0_);_(* \(#,##0\);_(* &quot;-&quot;_);_(@_)">
                        <c:v>1563695</c:v>
                      </c:pt>
                      <c:pt idx="54" formatCode="_(* #,##0_);_(* \(#,##0\);_(* &quot;-&quot;_);_(@_)">
                        <c:v>1789370</c:v>
                      </c:pt>
                      <c:pt idx="55" formatCode="_(* #,##0_);_(* \(#,##0\);_(* &quot;-&quot;_);_(@_)">
                        <c:v>2015045</c:v>
                      </c:pt>
                      <c:pt idx="56" formatCode="_(* #,##0_);_(* \(#,##0\);_(* &quot;-&quot;_);_(@_)">
                        <c:v>2240720</c:v>
                      </c:pt>
                      <c:pt idx="57" formatCode="_(* #,##0_);_(* \(#,##0\);_(* &quot;-&quot;_);_(@_)">
                        <c:v>2466395</c:v>
                      </c:pt>
                      <c:pt idx="58" formatCode="_(* #,##0_);_(* \(#,##0\);_(* &quot;-&quot;_);_(@_)">
                        <c:v>2692070</c:v>
                      </c:pt>
                      <c:pt idx="59" formatCode="_(* #,##0_);_(* \(#,##0\);_(* &quot;-&quot;_);_(@_)">
                        <c:v>2917745</c:v>
                      </c:pt>
                      <c:pt idx="60" formatCode="_(* #,##0_);_(* \(#,##0\);_(* &quot;-&quot;_);_(@_)">
                        <c:v>3143420</c:v>
                      </c:pt>
                      <c:pt idx="61" formatCode="_(* #,##0_);_(* \(#,##0\);_(* &quot;-&quot;_);_(@_)">
                        <c:v>3369095</c:v>
                      </c:pt>
                      <c:pt idx="62" formatCode="_(* #,##0_);_(* \(#,##0\);_(* &quot;-&quot;_);_(@_)">
                        <c:v>3594770</c:v>
                      </c:pt>
                      <c:pt idx="63" formatCode="_(* #,##0_);_(* \(#,##0\);_(* &quot;-&quot;_);_(@_)">
                        <c:v>3820445</c:v>
                      </c:pt>
                      <c:pt idx="64" formatCode="_(* #,##0_);_(* \(#,##0\);_(* &quot;-&quot;_);_(@_)">
                        <c:v>4046120</c:v>
                      </c:pt>
                      <c:pt idx="65" formatCode="_(* #,##0_);_(* \(#,##0\);_(* &quot;-&quot;_);_(@_)">
                        <c:v>4271795</c:v>
                      </c:pt>
                      <c:pt idx="66" formatCode="_(* #,##0_);_(* \(#,##0\);_(* &quot;-&quot;_);_(@_)">
                        <c:v>5400170</c:v>
                      </c:pt>
                      <c:pt idx="67" formatCode="_(* #,##0_);_(* \(#,##0\);_(* &quot;-&quot;_);_(@_)">
                        <c:v>6528545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FFB2-40B0-9028-B1404148ABBE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'2,5 Parts'!$G$6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'2,5 Parts'!$A$7:$A$74</c15:sqref>
                        </c15:formulaRef>
                      </c:ext>
                    </c:extLst>
                    <c:strCache>
                      <c:ptCount val="68"/>
                      <c:pt idx="2">
                        <c:v>X1</c:v>
                      </c:pt>
                      <c:pt idx="3">
                        <c:v>X2</c:v>
                      </c:pt>
                      <c:pt idx="4">
                        <c:v>X3</c:v>
                      </c:pt>
                      <c:pt idx="5">
                        <c:v>X4</c:v>
                      </c:pt>
                      <c:pt idx="6">
                        <c:v>X5</c:v>
                      </c:pt>
                      <c:pt idx="7">
                        <c:v>X6</c:v>
                      </c:pt>
                      <c:pt idx="8">
                        <c:v>X7</c:v>
                      </c:pt>
                      <c:pt idx="9">
                        <c:v>X8</c:v>
                      </c:pt>
                      <c:pt idx="10">
                        <c:v>X9</c:v>
                      </c:pt>
                      <c:pt idx="11">
                        <c:v>X10</c:v>
                      </c:pt>
                      <c:pt idx="12">
                        <c:v>X11</c:v>
                      </c:pt>
                      <c:pt idx="13">
                        <c:v>X12</c:v>
                      </c:pt>
                      <c:pt idx="14">
                        <c:v>X13</c:v>
                      </c:pt>
                      <c:pt idx="15">
                        <c:v>X14</c:v>
                      </c:pt>
                      <c:pt idx="16">
                        <c:v>X15</c:v>
                      </c:pt>
                      <c:pt idx="17">
                        <c:v>X16</c:v>
                      </c:pt>
                      <c:pt idx="18">
                        <c:v>X17</c:v>
                      </c:pt>
                      <c:pt idx="19">
                        <c:v>X18</c:v>
                      </c:pt>
                      <c:pt idx="20">
                        <c:v>X19</c:v>
                      </c:pt>
                      <c:pt idx="21">
                        <c:v>X20</c:v>
                      </c:pt>
                      <c:pt idx="22">
                        <c:v>X21</c:v>
                      </c:pt>
                      <c:pt idx="23">
                        <c:v>X22</c:v>
                      </c:pt>
                      <c:pt idx="24">
                        <c:v>X23</c:v>
                      </c:pt>
                      <c:pt idx="25">
                        <c:v>X24</c:v>
                      </c:pt>
                      <c:pt idx="26">
                        <c:v>X25</c:v>
                      </c:pt>
                      <c:pt idx="27">
                        <c:v>X26</c:v>
                      </c:pt>
                      <c:pt idx="28">
                        <c:v>X27</c:v>
                      </c:pt>
                      <c:pt idx="29">
                        <c:v>X28</c:v>
                      </c:pt>
                      <c:pt idx="30">
                        <c:v>X29</c:v>
                      </c:pt>
                      <c:pt idx="31">
                        <c:v>X30</c:v>
                      </c:pt>
                      <c:pt idx="32">
                        <c:v>X31</c:v>
                      </c:pt>
                      <c:pt idx="33">
                        <c:v>X32</c:v>
                      </c:pt>
                      <c:pt idx="34">
                        <c:v>X33</c:v>
                      </c:pt>
                      <c:pt idx="35">
                        <c:v>X34</c:v>
                      </c:pt>
                      <c:pt idx="36">
                        <c:v>X35</c:v>
                      </c:pt>
                      <c:pt idx="37">
                        <c:v>X36</c:v>
                      </c:pt>
                      <c:pt idx="38">
                        <c:v>X37</c:v>
                      </c:pt>
                      <c:pt idx="39">
                        <c:v>X38</c:v>
                      </c:pt>
                      <c:pt idx="40">
                        <c:v>X39</c:v>
                      </c:pt>
                      <c:pt idx="41">
                        <c:v>X40</c:v>
                      </c:pt>
                      <c:pt idx="42">
                        <c:v>X41</c:v>
                      </c:pt>
                      <c:pt idx="43">
                        <c:v>X42</c:v>
                      </c:pt>
                      <c:pt idx="44">
                        <c:v>X43</c:v>
                      </c:pt>
                      <c:pt idx="45">
                        <c:v>X44</c:v>
                      </c:pt>
                      <c:pt idx="46">
                        <c:v>X45</c:v>
                      </c:pt>
                      <c:pt idx="47">
                        <c:v>X46</c:v>
                      </c:pt>
                      <c:pt idx="48">
                        <c:v>X47</c:v>
                      </c:pt>
                      <c:pt idx="49">
                        <c:v>X48</c:v>
                      </c:pt>
                      <c:pt idx="50">
                        <c:v>X49</c:v>
                      </c:pt>
                      <c:pt idx="51">
                        <c:v>X50</c:v>
                      </c:pt>
                      <c:pt idx="52">
                        <c:v>X51</c:v>
                      </c:pt>
                      <c:pt idx="53">
                        <c:v>X52</c:v>
                      </c:pt>
                      <c:pt idx="54">
                        <c:v>X53</c:v>
                      </c:pt>
                      <c:pt idx="55">
                        <c:v>X54</c:v>
                      </c:pt>
                      <c:pt idx="56">
                        <c:v>X55</c:v>
                      </c:pt>
                      <c:pt idx="57">
                        <c:v>X56</c:v>
                      </c:pt>
                      <c:pt idx="58">
                        <c:v>X57</c:v>
                      </c:pt>
                      <c:pt idx="59">
                        <c:v>X58</c:v>
                      </c:pt>
                      <c:pt idx="60">
                        <c:v>X59</c:v>
                      </c:pt>
                      <c:pt idx="61">
                        <c:v>X60</c:v>
                      </c:pt>
                      <c:pt idx="62">
                        <c:v>X61</c:v>
                      </c:pt>
                      <c:pt idx="63">
                        <c:v>X62</c:v>
                      </c:pt>
                      <c:pt idx="64">
                        <c:v>X63</c:v>
                      </c:pt>
                      <c:pt idx="65">
                        <c:v>X64</c:v>
                      </c:pt>
                      <c:pt idx="66">
                        <c:v>X65</c:v>
                      </c:pt>
                      <c:pt idx="67">
                        <c:v>X66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'2,5 Parts'!$G$7:$G$74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0</c:v>
                      </c:pt>
                      <c:pt idx="3" formatCode="_(* #,##0_);_(* \(#,##0\);_(* &quot;-&quot;_);_(@_)">
                        <c:v>900.01200000000006</c:v>
                      </c:pt>
                      <c:pt idx="4" formatCode="_(* #,##0_);_(* \(#,##0\);_(* &quot;-&quot;_);_(@_)">
                        <c:v>4244</c:v>
                      </c:pt>
                      <c:pt idx="5" formatCode="_(* #,##0_);_(* \(#,##0\);_(* &quot;-&quot;_);_(@_)">
                        <c:v>6002</c:v>
                      </c:pt>
                      <c:pt idx="6" formatCode="_(* #,##0_);_(* \(#,##0\);_(* &quot;-&quot;_);_(@_)">
                        <c:v>12083</c:v>
                      </c:pt>
                      <c:pt idx="7" formatCode="_(* #,##0_);_(* \(#,##0\);_(* &quot;-&quot;_);_(@_)">
                        <c:v>17481</c:v>
                      </c:pt>
                      <c:pt idx="8" formatCode="_(* #,##0_);_(* \(#,##0\);_(* &quot;-&quot;_);_(@_)">
                        <c:v>17481.012000000002</c:v>
                      </c:pt>
                      <c:pt idx="9" formatCode="_(* #,##0_);_(* \(#,##0\);_(* &quot;-&quot;_);_(@_)">
                        <c:v>22240</c:v>
                      </c:pt>
                      <c:pt idx="10" formatCode="_(* #,##0_);_(* \(#,##0\);_(* &quot;-&quot;_);_(@_)">
                        <c:v>27355</c:v>
                      </c:pt>
                      <c:pt idx="11" formatCode="_(* #,##0_);_(* \(#,##0\);_(* &quot;-&quot;_);_(@_)">
                        <c:v>36594</c:v>
                      </c:pt>
                      <c:pt idx="12" formatCode="_(* #,##0_);_(* \(#,##0\);_(* &quot;-&quot;_);_(@_)">
                        <c:v>42363</c:v>
                      </c:pt>
                      <c:pt idx="13" formatCode="_(* #,##0_);_(* \(#,##0\);_(* &quot;-&quot;_);_(@_)">
                        <c:v>46209</c:v>
                      </c:pt>
                      <c:pt idx="14" formatCode="_(* #,##0_);_(* \(#,##0\);_(* &quot;-&quot;_);_(@_)">
                        <c:v>50055</c:v>
                      </c:pt>
                      <c:pt idx="15" formatCode="_(* #,##0_);_(* \(#,##0\);_(* &quot;-&quot;_);_(@_)">
                        <c:v>50055.012000000002</c:v>
                      </c:pt>
                      <c:pt idx="16" formatCode="_(* #,##0_);_(* \(#,##0\);_(* &quot;-&quot;_);_(@_)">
                        <c:v>55824</c:v>
                      </c:pt>
                      <c:pt idx="17" formatCode="_(* #,##0_);_(* \(#,##0\);_(* &quot;-&quot;_);_(@_)">
                        <c:v>65439.012000000002</c:v>
                      </c:pt>
                      <c:pt idx="18" formatCode="_(* #,##0_);_(* \(#,##0\);_(* &quot;-&quot;_);_(@_)">
                        <c:v>75974</c:v>
                      </c:pt>
                      <c:pt idx="19" formatCode="_(* #,##0_);_(* \(#,##0\);_(* &quot;-&quot;_);_(@_)">
                        <c:v>86592</c:v>
                      </c:pt>
                      <c:pt idx="20" formatCode="_(* #,##0_);_(* \(#,##0\);_(* &quot;-&quot;_);_(@_)">
                        <c:v>86592.012000000002</c:v>
                      </c:pt>
                      <c:pt idx="21" formatCode="_(* #,##0_);_(* \(#,##0\);_(* &quot;-&quot;_);_(@_)">
                        <c:v>97210</c:v>
                      </c:pt>
                      <c:pt idx="22" formatCode="_(* #,##0_);_(* \(#,##0\);_(* &quot;-&quot;_);_(@_)">
                        <c:v>107828</c:v>
                      </c:pt>
                      <c:pt idx="23" formatCode="_(* #,##0_);_(* \(#,##0\);_(* &quot;-&quot;_);_(@_)">
                        <c:v>118446</c:v>
                      </c:pt>
                      <c:pt idx="24" formatCode="_(* #,##0_);_(* \(#,##0\);_(* &quot;-&quot;_);_(@_)">
                        <c:v>129064</c:v>
                      </c:pt>
                      <c:pt idx="25" formatCode="_(* #,##0_);_(* \(#,##0\);_(* &quot;-&quot;_);_(@_)">
                        <c:v>139682</c:v>
                      </c:pt>
                      <c:pt idx="26" formatCode="_(* #,##0_);_(* \(#,##0\);_(* &quot;-&quot;_);_(@_)">
                        <c:v>150528</c:v>
                      </c:pt>
                      <c:pt idx="27" formatCode="_(* #,##0_);_(* \(#,##0\);_(* &quot;-&quot;_);_(@_)">
                        <c:v>162929</c:v>
                      </c:pt>
                      <c:pt idx="28" formatCode="_(* #,##0_);_(* \(#,##0\);_(* &quot;-&quot;_);_(@_)">
                        <c:v>175330</c:v>
                      </c:pt>
                      <c:pt idx="29" formatCode="_(* #,##0_);_(* \(#,##0\);_(* &quot;-&quot;_);_(@_)">
                        <c:v>200132</c:v>
                      </c:pt>
                      <c:pt idx="30" formatCode="_(* #,##0_);_(* \(#,##0\);_(* &quot;-&quot;_);_(@_)">
                        <c:v>224934</c:v>
                      </c:pt>
                      <c:pt idx="31" formatCode="_(* #,##0_);_(* \(#,##0\);_(* &quot;-&quot;_);_(@_)">
                        <c:v>249737</c:v>
                      </c:pt>
                      <c:pt idx="32" formatCode="_(* #,##0_);_(* \(#,##0\);_(* &quot;-&quot;_);_(@_)">
                        <c:v>274539</c:v>
                      </c:pt>
                      <c:pt idx="33" formatCode="_(* #,##0_);_(* \(#,##0\);_(* &quot;-&quot;_);_(@_)">
                        <c:v>275779</c:v>
                      </c:pt>
                      <c:pt idx="34" formatCode="_(* #,##0_);_(* \(#,##0\);_(* &quot;-&quot;_);_(@_)">
                        <c:v>299341</c:v>
                      </c:pt>
                      <c:pt idx="35" formatCode="_(* #,##0_);_(* \(#,##0\);_(* &quot;-&quot;_);_(@_)">
                        <c:v>435815</c:v>
                      </c:pt>
                      <c:pt idx="36" formatCode="_(* #,##0_);_(* \(#,##0\);_(* &quot;-&quot;_);_(@_)">
                        <c:v>547321</c:v>
                      </c:pt>
                      <c:pt idx="37" formatCode="_(* #,##0_);_(* \(#,##0\);_(* &quot;-&quot;_);_(@_)">
                        <c:v>547321.01199999999</c:v>
                      </c:pt>
                      <c:pt idx="38" formatCode="_(* #,##0_);_(* \(#,##0\);_(* &quot;-&quot;_);_(@_)">
                        <c:v>575197</c:v>
                      </c:pt>
                      <c:pt idx="39" formatCode="_(* #,##0_);_(* \(#,##0\);_(* &quot;-&quot;_);_(@_)">
                        <c:v>630950</c:v>
                      </c:pt>
                      <c:pt idx="40" formatCode="_(* #,##0_);_(* \(#,##0\);_(* &quot;-&quot;_);_(@_)">
                        <c:v>686704</c:v>
                      </c:pt>
                      <c:pt idx="41" formatCode="_(* #,##0_);_(* \(#,##0\);_(* &quot;-&quot;_);_(@_)">
                        <c:v>714580</c:v>
                      </c:pt>
                      <c:pt idx="42" formatCode="_(* #,##0_);_(* \(#,##0\);_(* &quot;-&quot;_);_(@_)">
                        <c:v>798210</c:v>
                      </c:pt>
                      <c:pt idx="43" formatCode="_(* #,##0_);_(* \(#,##0\);_(* &quot;-&quot;_);_(@_)">
                        <c:v>854857</c:v>
                      </c:pt>
                      <c:pt idx="44" formatCode="_(* #,##0_);_(* \(#,##0\);_(* &quot;-&quot;_);_(@_)">
                        <c:v>1013695</c:v>
                      </c:pt>
                      <c:pt idx="45" formatCode="_(* #,##0_);_(* \(#,##0\);_(* &quot;-&quot;_);_(@_)">
                        <c:v>1172532</c:v>
                      </c:pt>
                      <c:pt idx="46" formatCode="_(* #,##0_);_(* \(#,##0\);_(* &quot;-&quot;_);_(@_)">
                        <c:v>1331370</c:v>
                      </c:pt>
                      <c:pt idx="47" formatCode="_(* #,##0_);_(* \(#,##0\);_(* &quot;-&quot;_);_(@_)">
                        <c:v>1490207</c:v>
                      </c:pt>
                      <c:pt idx="48" formatCode="_(* #,##0_);_(* \(#,##0\);_(* &quot;-&quot;_);_(@_)">
                        <c:v>1649045</c:v>
                      </c:pt>
                      <c:pt idx="49" formatCode="_(* #,##0_);_(* \(#,##0\);_(* &quot;-&quot;_);_(@_)">
                        <c:v>1807882</c:v>
                      </c:pt>
                      <c:pt idx="50" formatCode="_(* #,##0_);_(* \(#,##0\);_(* &quot;-&quot;_);_(@_)">
                        <c:v>1966720</c:v>
                      </c:pt>
                      <c:pt idx="51" formatCode="_(* #,##0_);_(* \(#,##0\);_(* &quot;-&quot;_);_(@_)">
                        <c:v>2125557</c:v>
                      </c:pt>
                      <c:pt idx="52" formatCode="_(* #,##0_);_(* \(#,##0\);_(* &quot;-&quot;_);_(@_)">
                        <c:v>2284395</c:v>
                      </c:pt>
                      <c:pt idx="53" formatCode="_(* #,##0_);_(* \(#,##0\);_(* &quot;-&quot;_);_(@_)">
                        <c:v>2284395.0120000001</c:v>
                      </c:pt>
                      <c:pt idx="54" formatCode="_(* #,##0_);_(* \(#,##0\);_(* &quot;-&quot;_);_(@_)">
                        <c:v>2602070</c:v>
                      </c:pt>
                      <c:pt idx="55" formatCode="_(* #,##0_);_(* \(#,##0\);_(* &quot;-&quot;_);_(@_)">
                        <c:v>2919745</c:v>
                      </c:pt>
                      <c:pt idx="56" formatCode="_(* #,##0_);_(* \(#,##0\);_(* &quot;-&quot;_);_(@_)">
                        <c:v>3237420</c:v>
                      </c:pt>
                      <c:pt idx="57" formatCode="_(* #,##0_);_(* \(#,##0\);_(* &quot;-&quot;_);_(@_)">
                        <c:v>3555095</c:v>
                      </c:pt>
                      <c:pt idx="58" formatCode="_(* #,##0_);_(* \(#,##0\);_(* &quot;-&quot;_);_(@_)">
                        <c:v>3872770</c:v>
                      </c:pt>
                      <c:pt idx="59" formatCode="_(* #,##0_);_(* \(#,##0\);_(* &quot;-&quot;_);_(@_)">
                        <c:v>4190445</c:v>
                      </c:pt>
                      <c:pt idx="60" formatCode="_(* #,##0_);_(* \(#,##0\);_(* &quot;-&quot;_);_(@_)">
                        <c:v>4508120</c:v>
                      </c:pt>
                      <c:pt idx="61" formatCode="_(* #,##0_);_(* \(#,##0\);_(* &quot;-&quot;_);_(@_)">
                        <c:v>4825795</c:v>
                      </c:pt>
                      <c:pt idx="62" formatCode="_(* #,##0_);_(* \(#,##0\);_(* &quot;-&quot;_);_(@_)">
                        <c:v>5143470</c:v>
                      </c:pt>
                      <c:pt idx="63" formatCode="_(* #,##0_);_(* \(#,##0\);_(* &quot;-&quot;_);_(@_)">
                        <c:v>5461145</c:v>
                      </c:pt>
                      <c:pt idx="64" formatCode="_(* #,##0_);_(* \(#,##0\);_(* &quot;-&quot;_);_(@_)">
                        <c:v>5778820</c:v>
                      </c:pt>
                      <c:pt idx="65" formatCode="_(* #,##0_);_(* \(#,##0\);_(* &quot;-&quot;_);_(@_)">
                        <c:v>6096495</c:v>
                      </c:pt>
                      <c:pt idx="66" formatCode="_(* #,##0_);_(* \(#,##0\);_(* &quot;-&quot;_);_(@_)">
                        <c:v>7684870</c:v>
                      </c:pt>
                      <c:pt idx="67" formatCode="_(* #,##0_);_(* \(#,##0\);_(* &quot;-&quot;_);_(@_)">
                        <c:v>9273245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FFB2-40B0-9028-B1404148ABBE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'2,5 Parts'!$H$6</c15:sqref>
                        </c15:formulaRef>
                      </c:ext>
                    </c:extLst>
                    <c:strCache>
                      <c:ptCount val="1"/>
                      <c:pt idx="0">
                        <c:v>Nouveau projet de barème [B]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'2,5 Parts'!$A$7:$A$74</c15:sqref>
                        </c15:formulaRef>
                      </c:ext>
                    </c:extLst>
                    <c:strCache>
                      <c:ptCount val="68"/>
                      <c:pt idx="2">
                        <c:v>X1</c:v>
                      </c:pt>
                      <c:pt idx="3">
                        <c:v>X2</c:v>
                      </c:pt>
                      <c:pt idx="4">
                        <c:v>X3</c:v>
                      </c:pt>
                      <c:pt idx="5">
                        <c:v>X4</c:v>
                      </c:pt>
                      <c:pt idx="6">
                        <c:v>X5</c:v>
                      </c:pt>
                      <c:pt idx="7">
                        <c:v>X6</c:v>
                      </c:pt>
                      <c:pt idx="8">
                        <c:v>X7</c:v>
                      </c:pt>
                      <c:pt idx="9">
                        <c:v>X8</c:v>
                      </c:pt>
                      <c:pt idx="10">
                        <c:v>X9</c:v>
                      </c:pt>
                      <c:pt idx="11">
                        <c:v>X10</c:v>
                      </c:pt>
                      <c:pt idx="12">
                        <c:v>X11</c:v>
                      </c:pt>
                      <c:pt idx="13">
                        <c:v>X12</c:v>
                      </c:pt>
                      <c:pt idx="14">
                        <c:v>X13</c:v>
                      </c:pt>
                      <c:pt idx="15">
                        <c:v>X14</c:v>
                      </c:pt>
                      <c:pt idx="16">
                        <c:v>X15</c:v>
                      </c:pt>
                      <c:pt idx="17">
                        <c:v>X16</c:v>
                      </c:pt>
                      <c:pt idx="18">
                        <c:v>X17</c:v>
                      </c:pt>
                      <c:pt idx="19">
                        <c:v>X18</c:v>
                      </c:pt>
                      <c:pt idx="20">
                        <c:v>X19</c:v>
                      </c:pt>
                      <c:pt idx="21">
                        <c:v>X20</c:v>
                      </c:pt>
                      <c:pt idx="22">
                        <c:v>X21</c:v>
                      </c:pt>
                      <c:pt idx="23">
                        <c:v>X22</c:v>
                      </c:pt>
                      <c:pt idx="24">
                        <c:v>X23</c:v>
                      </c:pt>
                      <c:pt idx="25">
                        <c:v>X24</c:v>
                      </c:pt>
                      <c:pt idx="26">
                        <c:v>X25</c:v>
                      </c:pt>
                      <c:pt idx="27">
                        <c:v>X26</c:v>
                      </c:pt>
                      <c:pt idx="28">
                        <c:v>X27</c:v>
                      </c:pt>
                      <c:pt idx="29">
                        <c:v>X28</c:v>
                      </c:pt>
                      <c:pt idx="30">
                        <c:v>X29</c:v>
                      </c:pt>
                      <c:pt idx="31">
                        <c:v>X30</c:v>
                      </c:pt>
                      <c:pt idx="32">
                        <c:v>X31</c:v>
                      </c:pt>
                      <c:pt idx="33">
                        <c:v>X32</c:v>
                      </c:pt>
                      <c:pt idx="34">
                        <c:v>X33</c:v>
                      </c:pt>
                      <c:pt idx="35">
                        <c:v>X34</c:v>
                      </c:pt>
                      <c:pt idx="36">
                        <c:v>X35</c:v>
                      </c:pt>
                      <c:pt idx="37">
                        <c:v>X36</c:v>
                      </c:pt>
                      <c:pt idx="38">
                        <c:v>X37</c:v>
                      </c:pt>
                      <c:pt idx="39">
                        <c:v>X38</c:v>
                      </c:pt>
                      <c:pt idx="40">
                        <c:v>X39</c:v>
                      </c:pt>
                      <c:pt idx="41">
                        <c:v>X40</c:v>
                      </c:pt>
                      <c:pt idx="42">
                        <c:v>X41</c:v>
                      </c:pt>
                      <c:pt idx="43">
                        <c:v>X42</c:v>
                      </c:pt>
                      <c:pt idx="44">
                        <c:v>X43</c:v>
                      </c:pt>
                      <c:pt idx="45">
                        <c:v>X44</c:v>
                      </c:pt>
                      <c:pt idx="46">
                        <c:v>X45</c:v>
                      </c:pt>
                      <c:pt idx="47">
                        <c:v>X46</c:v>
                      </c:pt>
                      <c:pt idx="48">
                        <c:v>X47</c:v>
                      </c:pt>
                      <c:pt idx="49">
                        <c:v>X48</c:v>
                      </c:pt>
                      <c:pt idx="50">
                        <c:v>X49</c:v>
                      </c:pt>
                      <c:pt idx="51">
                        <c:v>X50</c:v>
                      </c:pt>
                      <c:pt idx="52">
                        <c:v>X51</c:v>
                      </c:pt>
                      <c:pt idx="53">
                        <c:v>X52</c:v>
                      </c:pt>
                      <c:pt idx="54">
                        <c:v>X53</c:v>
                      </c:pt>
                      <c:pt idx="55">
                        <c:v>X54</c:v>
                      </c:pt>
                      <c:pt idx="56">
                        <c:v>X55</c:v>
                      </c:pt>
                      <c:pt idx="57">
                        <c:v>X56</c:v>
                      </c:pt>
                      <c:pt idx="58">
                        <c:v>X57</c:v>
                      </c:pt>
                      <c:pt idx="59">
                        <c:v>X58</c:v>
                      </c:pt>
                      <c:pt idx="60">
                        <c:v>X59</c:v>
                      </c:pt>
                      <c:pt idx="61">
                        <c:v>X60</c:v>
                      </c:pt>
                      <c:pt idx="62">
                        <c:v>X61</c:v>
                      </c:pt>
                      <c:pt idx="63">
                        <c:v>X62</c:v>
                      </c:pt>
                      <c:pt idx="64">
                        <c:v>X63</c:v>
                      </c:pt>
                      <c:pt idx="65">
                        <c:v>X64</c:v>
                      </c:pt>
                      <c:pt idx="66">
                        <c:v>X65</c:v>
                      </c:pt>
                      <c:pt idx="67">
                        <c:v>X66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'2,5 Parts'!$H$7:$H$74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68"/>
                      <c:pt idx="0" formatCode="General">
                        <c:v>0</c:v>
                      </c:pt>
                      <c:pt idx="1">
                        <c:v>75000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</c:v>
                      </c:pt>
                      <c:pt idx="56">
                        <c:v>0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0</c:v>
                      </c:pt>
                      <c:pt idx="60">
                        <c:v>0</c:v>
                      </c:pt>
                      <c:pt idx="61">
                        <c:v>0</c:v>
                      </c:pt>
                      <c:pt idx="62">
                        <c:v>0</c:v>
                      </c:pt>
                      <c:pt idx="63">
                        <c:v>0</c:v>
                      </c:pt>
                      <c:pt idx="64">
                        <c:v>0</c:v>
                      </c:pt>
                      <c:pt idx="65">
                        <c:v>0</c:v>
                      </c:pt>
                      <c:pt idx="66">
                        <c:v>0</c:v>
                      </c:pt>
                      <c:pt idx="67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FFB2-40B0-9028-B1404148ABBE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'2,5 Parts'!$I$6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'2,5 Parts'!$A$7:$A$74</c15:sqref>
                        </c15:formulaRef>
                      </c:ext>
                    </c:extLst>
                    <c:strCache>
                      <c:ptCount val="68"/>
                      <c:pt idx="2">
                        <c:v>X1</c:v>
                      </c:pt>
                      <c:pt idx="3">
                        <c:v>X2</c:v>
                      </c:pt>
                      <c:pt idx="4">
                        <c:v>X3</c:v>
                      </c:pt>
                      <c:pt idx="5">
                        <c:v>X4</c:v>
                      </c:pt>
                      <c:pt idx="6">
                        <c:v>X5</c:v>
                      </c:pt>
                      <c:pt idx="7">
                        <c:v>X6</c:v>
                      </c:pt>
                      <c:pt idx="8">
                        <c:v>X7</c:v>
                      </c:pt>
                      <c:pt idx="9">
                        <c:v>X8</c:v>
                      </c:pt>
                      <c:pt idx="10">
                        <c:v>X9</c:v>
                      </c:pt>
                      <c:pt idx="11">
                        <c:v>X10</c:v>
                      </c:pt>
                      <c:pt idx="12">
                        <c:v>X11</c:v>
                      </c:pt>
                      <c:pt idx="13">
                        <c:v>X12</c:v>
                      </c:pt>
                      <c:pt idx="14">
                        <c:v>X13</c:v>
                      </c:pt>
                      <c:pt idx="15">
                        <c:v>X14</c:v>
                      </c:pt>
                      <c:pt idx="16">
                        <c:v>X15</c:v>
                      </c:pt>
                      <c:pt idx="17">
                        <c:v>X16</c:v>
                      </c:pt>
                      <c:pt idx="18">
                        <c:v>X17</c:v>
                      </c:pt>
                      <c:pt idx="19">
                        <c:v>X18</c:v>
                      </c:pt>
                      <c:pt idx="20">
                        <c:v>X19</c:v>
                      </c:pt>
                      <c:pt idx="21">
                        <c:v>X20</c:v>
                      </c:pt>
                      <c:pt idx="22">
                        <c:v>X21</c:v>
                      </c:pt>
                      <c:pt idx="23">
                        <c:v>X22</c:v>
                      </c:pt>
                      <c:pt idx="24">
                        <c:v>X23</c:v>
                      </c:pt>
                      <c:pt idx="25">
                        <c:v>X24</c:v>
                      </c:pt>
                      <c:pt idx="26">
                        <c:v>X25</c:v>
                      </c:pt>
                      <c:pt idx="27">
                        <c:v>X26</c:v>
                      </c:pt>
                      <c:pt idx="28">
                        <c:v>X27</c:v>
                      </c:pt>
                      <c:pt idx="29">
                        <c:v>X28</c:v>
                      </c:pt>
                      <c:pt idx="30">
                        <c:v>X29</c:v>
                      </c:pt>
                      <c:pt idx="31">
                        <c:v>X30</c:v>
                      </c:pt>
                      <c:pt idx="32">
                        <c:v>X31</c:v>
                      </c:pt>
                      <c:pt idx="33">
                        <c:v>X32</c:v>
                      </c:pt>
                      <c:pt idx="34">
                        <c:v>X33</c:v>
                      </c:pt>
                      <c:pt idx="35">
                        <c:v>X34</c:v>
                      </c:pt>
                      <c:pt idx="36">
                        <c:v>X35</c:v>
                      </c:pt>
                      <c:pt idx="37">
                        <c:v>X36</c:v>
                      </c:pt>
                      <c:pt idx="38">
                        <c:v>X37</c:v>
                      </c:pt>
                      <c:pt idx="39">
                        <c:v>X38</c:v>
                      </c:pt>
                      <c:pt idx="40">
                        <c:v>X39</c:v>
                      </c:pt>
                      <c:pt idx="41">
                        <c:v>X40</c:v>
                      </c:pt>
                      <c:pt idx="42">
                        <c:v>X41</c:v>
                      </c:pt>
                      <c:pt idx="43">
                        <c:v>X42</c:v>
                      </c:pt>
                      <c:pt idx="44">
                        <c:v>X43</c:v>
                      </c:pt>
                      <c:pt idx="45">
                        <c:v>X44</c:v>
                      </c:pt>
                      <c:pt idx="46">
                        <c:v>X45</c:v>
                      </c:pt>
                      <c:pt idx="47">
                        <c:v>X46</c:v>
                      </c:pt>
                      <c:pt idx="48">
                        <c:v>X47</c:v>
                      </c:pt>
                      <c:pt idx="49">
                        <c:v>X48</c:v>
                      </c:pt>
                      <c:pt idx="50">
                        <c:v>X49</c:v>
                      </c:pt>
                      <c:pt idx="51">
                        <c:v>X50</c:v>
                      </c:pt>
                      <c:pt idx="52">
                        <c:v>X51</c:v>
                      </c:pt>
                      <c:pt idx="53">
                        <c:v>X52</c:v>
                      </c:pt>
                      <c:pt idx="54">
                        <c:v>X53</c:v>
                      </c:pt>
                      <c:pt idx="55">
                        <c:v>X54</c:v>
                      </c:pt>
                      <c:pt idx="56">
                        <c:v>X55</c:v>
                      </c:pt>
                      <c:pt idx="57">
                        <c:v>X56</c:v>
                      </c:pt>
                      <c:pt idx="58">
                        <c:v>X57</c:v>
                      </c:pt>
                      <c:pt idx="59">
                        <c:v>X58</c:v>
                      </c:pt>
                      <c:pt idx="60">
                        <c:v>X59</c:v>
                      </c:pt>
                      <c:pt idx="61">
                        <c:v>X60</c:v>
                      </c:pt>
                      <c:pt idx="62">
                        <c:v>X61</c:v>
                      </c:pt>
                      <c:pt idx="63">
                        <c:v>X62</c:v>
                      </c:pt>
                      <c:pt idx="64">
                        <c:v>X63</c:v>
                      </c:pt>
                      <c:pt idx="65">
                        <c:v>X64</c:v>
                      </c:pt>
                      <c:pt idx="66">
                        <c:v>X65</c:v>
                      </c:pt>
                      <c:pt idx="67">
                        <c:v>X66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'2,5 Parts'!$I$7:$I$74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68"/>
                      <c:pt idx="0" formatCode="General">
                        <c:v>0</c:v>
                      </c:pt>
                      <c:pt idx="1">
                        <c:v>165000</c:v>
                      </c:pt>
                      <c:pt idx="3">
                        <c:v>1</c:v>
                      </c:pt>
                      <c:pt idx="4">
                        <c:v>55000</c:v>
                      </c:pt>
                      <c:pt idx="5">
                        <c:v>75000</c:v>
                      </c:pt>
                      <c:pt idx="6">
                        <c:v>125000</c:v>
                      </c:pt>
                      <c:pt idx="7">
                        <c:v>165000</c:v>
                      </c:pt>
                      <c:pt idx="8">
                        <c:v>165000</c:v>
                      </c:pt>
                      <c:pt idx="9">
                        <c:v>165000</c:v>
                      </c:pt>
                      <c:pt idx="10">
                        <c:v>165000</c:v>
                      </c:pt>
                      <c:pt idx="11">
                        <c:v>165000</c:v>
                      </c:pt>
                      <c:pt idx="12">
                        <c:v>165000</c:v>
                      </c:pt>
                      <c:pt idx="13">
                        <c:v>165000</c:v>
                      </c:pt>
                      <c:pt idx="14">
                        <c:v>165000</c:v>
                      </c:pt>
                      <c:pt idx="15">
                        <c:v>165000</c:v>
                      </c:pt>
                      <c:pt idx="16">
                        <c:v>165000</c:v>
                      </c:pt>
                      <c:pt idx="17">
                        <c:v>165000</c:v>
                      </c:pt>
                      <c:pt idx="18">
                        <c:v>165000</c:v>
                      </c:pt>
                      <c:pt idx="19">
                        <c:v>165000</c:v>
                      </c:pt>
                      <c:pt idx="20">
                        <c:v>165000</c:v>
                      </c:pt>
                      <c:pt idx="21">
                        <c:v>165000</c:v>
                      </c:pt>
                      <c:pt idx="22">
                        <c:v>165000</c:v>
                      </c:pt>
                      <c:pt idx="23">
                        <c:v>165000</c:v>
                      </c:pt>
                      <c:pt idx="24">
                        <c:v>165000</c:v>
                      </c:pt>
                      <c:pt idx="25">
                        <c:v>165000</c:v>
                      </c:pt>
                      <c:pt idx="26">
                        <c:v>165000</c:v>
                      </c:pt>
                      <c:pt idx="27">
                        <c:v>165000</c:v>
                      </c:pt>
                      <c:pt idx="28">
                        <c:v>165000</c:v>
                      </c:pt>
                      <c:pt idx="29">
                        <c:v>165000</c:v>
                      </c:pt>
                      <c:pt idx="30">
                        <c:v>165000</c:v>
                      </c:pt>
                      <c:pt idx="31">
                        <c:v>165000</c:v>
                      </c:pt>
                      <c:pt idx="32">
                        <c:v>165000</c:v>
                      </c:pt>
                      <c:pt idx="33">
                        <c:v>165000</c:v>
                      </c:pt>
                      <c:pt idx="34">
                        <c:v>165000</c:v>
                      </c:pt>
                      <c:pt idx="35">
                        <c:v>165000</c:v>
                      </c:pt>
                      <c:pt idx="36">
                        <c:v>165000</c:v>
                      </c:pt>
                      <c:pt idx="37">
                        <c:v>165000</c:v>
                      </c:pt>
                      <c:pt idx="38">
                        <c:v>165000</c:v>
                      </c:pt>
                      <c:pt idx="39">
                        <c:v>165000</c:v>
                      </c:pt>
                      <c:pt idx="40">
                        <c:v>165000</c:v>
                      </c:pt>
                      <c:pt idx="41">
                        <c:v>165000</c:v>
                      </c:pt>
                      <c:pt idx="42">
                        <c:v>165000</c:v>
                      </c:pt>
                      <c:pt idx="43">
                        <c:v>165000</c:v>
                      </c:pt>
                      <c:pt idx="44">
                        <c:v>165000</c:v>
                      </c:pt>
                      <c:pt idx="45">
                        <c:v>165000</c:v>
                      </c:pt>
                      <c:pt idx="46">
                        <c:v>165000</c:v>
                      </c:pt>
                      <c:pt idx="47">
                        <c:v>165000</c:v>
                      </c:pt>
                      <c:pt idx="48">
                        <c:v>165000</c:v>
                      </c:pt>
                      <c:pt idx="49">
                        <c:v>165000</c:v>
                      </c:pt>
                      <c:pt idx="50">
                        <c:v>165000</c:v>
                      </c:pt>
                      <c:pt idx="51">
                        <c:v>165000</c:v>
                      </c:pt>
                      <c:pt idx="52">
                        <c:v>165000</c:v>
                      </c:pt>
                      <c:pt idx="53">
                        <c:v>165000</c:v>
                      </c:pt>
                      <c:pt idx="54">
                        <c:v>165000</c:v>
                      </c:pt>
                      <c:pt idx="55">
                        <c:v>165000</c:v>
                      </c:pt>
                      <c:pt idx="56">
                        <c:v>165000</c:v>
                      </c:pt>
                      <c:pt idx="57">
                        <c:v>165000</c:v>
                      </c:pt>
                      <c:pt idx="58">
                        <c:v>165000</c:v>
                      </c:pt>
                      <c:pt idx="59">
                        <c:v>165000</c:v>
                      </c:pt>
                      <c:pt idx="60">
                        <c:v>165000</c:v>
                      </c:pt>
                      <c:pt idx="61">
                        <c:v>165000</c:v>
                      </c:pt>
                      <c:pt idx="62">
                        <c:v>165000</c:v>
                      </c:pt>
                      <c:pt idx="63">
                        <c:v>165000</c:v>
                      </c:pt>
                      <c:pt idx="64">
                        <c:v>165000</c:v>
                      </c:pt>
                      <c:pt idx="65">
                        <c:v>165000</c:v>
                      </c:pt>
                      <c:pt idx="66">
                        <c:v>165000</c:v>
                      </c:pt>
                      <c:pt idx="67">
                        <c:v>165000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FFB2-40B0-9028-B1404148ABBE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'2,5 Parts'!$J$6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'2,5 Parts'!$A$7:$A$74</c15:sqref>
                        </c15:formulaRef>
                      </c:ext>
                    </c:extLst>
                    <c:strCache>
                      <c:ptCount val="68"/>
                      <c:pt idx="2">
                        <c:v>X1</c:v>
                      </c:pt>
                      <c:pt idx="3">
                        <c:v>X2</c:v>
                      </c:pt>
                      <c:pt idx="4">
                        <c:v>X3</c:v>
                      </c:pt>
                      <c:pt idx="5">
                        <c:v>X4</c:v>
                      </c:pt>
                      <c:pt idx="6">
                        <c:v>X5</c:v>
                      </c:pt>
                      <c:pt idx="7">
                        <c:v>X6</c:v>
                      </c:pt>
                      <c:pt idx="8">
                        <c:v>X7</c:v>
                      </c:pt>
                      <c:pt idx="9">
                        <c:v>X8</c:v>
                      </c:pt>
                      <c:pt idx="10">
                        <c:v>X9</c:v>
                      </c:pt>
                      <c:pt idx="11">
                        <c:v>X10</c:v>
                      </c:pt>
                      <c:pt idx="12">
                        <c:v>X11</c:v>
                      </c:pt>
                      <c:pt idx="13">
                        <c:v>X12</c:v>
                      </c:pt>
                      <c:pt idx="14">
                        <c:v>X13</c:v>
                      </c:pt>
                      <c:pt idx="15">
                        <c:v>X14</c:v>
                      </c:pt>
                      <c:pt idx="16">
                        <c:v>X15</c:v>
                      </c:pt>
                      <c:pt idx="17">
                        <c:v>X16</c:v>
                      </c:pt>
                      <c:pt idx="18">
                        <c:v>X17</c:v>
                      </c:pt>
                      <c:pt idx="19">
                        <c:v>X18</c:v>
                      </c:pt>
                      <c:pt idx="20">
                        <c:v>X19</c:v>
                      </c:pt>
                      <c:pt idx="21">
                        <c:v>X20</c:v>
                      </c:pt>
                      <c:pt idx="22">
                        <c:v>X21</c:v>
                      </c:pt>
                      <c:pt idx="23">
                        <c:v>X22</c:v>
                      </c:pt>
                      <c:pt idx="24">
                        <c:v>X23</c:v>
                      </c:pt>
                      <c:pt idx="25">
                        <c:v>X24</c:v>
                      </c:pt>
                      <c:pt idx="26">
                        <c:v>X25</c:v>
                      </c:pt>
                      <c:pt idx="27">
                        <c:v>X26</c:v>
                      </c:pt>
                      <c:pt idx="28">
                        <c:v>X27</c:v>
                      </c:pt>
                      <c:pt idx="29">
                        <c:v>X28</c:v>
                      </c:pt>
                      <c:pt idx="30">
                        <c:v>X29</c:v>
                      </c:pt>
                      <c:pt idx="31">
                        <c:v>X30</c:v>
                      </c:pt>
                      <c:pt idx="32">
                        <c:v>X31</c:v>
                      </c:pt>
                      <c:pt idx="33">
                        <c:v>X32</c:v>
                      </c:pt>
                      <c:pt idx="34">
                        <c:v>X33</c:v>
                      </c:pt>
                      <c:pt idx="35">
                        <c:v>X34</c:v>
                      </c:pt>
                      <c:pt idx="36">
                        <c:v>X35</c:v>
                      </c:pt>
                      <c:pt idx="37">
                        <c:v>X36</c:v>
                      </c:pt>
                      <c:pt idx="38">
                        <c:v>X37</c:v>
                      </c:pt>
                      <c:pt idx="39">
                        <c:v>X38</c:v>
                      </c:pt>
                      <c:pt idx="40">
                        <c:v>X39</c:v>
                      </c:pt>
                      <c:pt idx="41">
                        <c:v>X40</c:v>
                      </c:pt>
                      <c:pt idx="42">
                        <c:v>X41</c:v>
                      </c:pt>
                      <c:pt idx="43">
                        <c:v>X42</c:v>
                      </c:pt>
                      <c:pt idx="44">
                        <c:v>X43</c:v>
                      </c:pt>
                      <c:pt idx="45">
                        <c:v>X44</c:v>
                      </c:pt>
                      <c:pt idx="46">
                        <c:v>X45</c:v>
                      </c:pt>
                      <c:pt idx="47">
                        <c:v>X46</c:v>
                      </c:pt>
                      <c:pt idx="48">
                        <c:v>X47</c:v>
                      </c:pt>
                      <c:pt idx="49">
                        <c:v>X48</c:v>
                      </c:pt>
                      <c:pt idx="50">
                        <c:v>X49</c:v>
                      </c:pt>
                      <c:pt idx="51">
                        <c:v>X50</c:v>
                      </c:pt>
                      <c:pt idx="52">
                        <c:v>X51</c:v>
                      </c:pt>
                      <c:pt idx="53">
                        <c:v>X52</c:v>
                      </c:pt>
                      <c:pt idx="54">
                        <c:v>X53</c:v>
                      </c:pt>
                      <c:pt idx="55">
                        <c:v>X54</c:v>
                      </c:pt>
                      <c:pt idx="56">
                        <c:v>X55</c:v>
                      </c:pt>
                      <c:pt idx="57">
                        <c:v>X56</c:v>
                      </c:pt>
                      <c:pt idx="58">
                        <c:v>X57</c:v>
                      </c:pt>
                      <c:pt idx="59">
                        <c:v>X58</c:v>
                      </c:pt>
                      <c:pt idx="60">
                        <c:v>X59</c:v>
                      </c:pt>
                      <c:pt idx="61">
                        <c:v>X60</c:v>
                      </c:pt>
                      <c:pt idx="62">
                        <c:v>X61</c:v>
                      </c:pt>
                      <c:pt idx="63">
                        <c:v>X62</c:v>
                      </c:pt>
                      <c:pt idx="64">
                        <c:v>X63</c:v>
                      </c:pt>
                      <c:pt idx="65">
                        <c:v>X64</c:v>
                      </c:pt>
                      <c:pt idx="66">
                        <c:v>X65</c:v>
                      </c:pt>
                      <c:pt idx="67">
                        <c:v>X66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'2,5 Parts'!$J$7:$J$74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68"/>
                      <c:pt idx="0" formatCode="General">
                        <c:v>0</c:v>
                      </c:pt>
                      <c:pt idx="1">
                        <c:v>180000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1</c:v>
                      </c:pt>
                      <c:pt idx="9">
                        <c:v>30000</c:v>
                      </c:pt>
                      <c:pt idx="10">
                        <c:v>60000</c:v>
                      </c:pt>
                      <c:pt idx="11">
                        <c:v>110000</c:v>
                      </c:pt>
                      <c:pt idx="12">
                        <c:v>140000</c:v>
                      </c:pt>
                      <c:pt idx="13">
                        <c:v>160000</c:v>
                      </c:pt>
                      <c:pt idx="14">
                        <c:v>180000</c:v>
                      </c:pt>
                      <c:pt idx="15">
                        <c:v>180000</c:v>
                      </c:pt>
                      <c:pt idx="16">
                        <c:v>180000</c:v>
                      </c:pt>
                      <c:pt idx="17">
                        <c:v>180000</c:v>
                      </c:pt>
                      <c:pt idx="18">
                        <c:v>180000</c:v>
                      </c:pt>
                      <c:pt idx="19">
                        <c:v>180000</c:v>
                      </c:pt>
                      <c:pt idx="20">
                        <c:v>180000</c:v>
                      </c:pt>
                      <c:pt idx="21">
                        <c:v>180000</c:v>
                      </c:pt>
                      <c:pt idx="22">
                        <c:v>180000</c:v>
                      </c:pt>
                      <c:pt idx="23">
                        <c:v>180000</c:v>
                      </c:pt>
                      <c:pt idx="24">
                        <c:v>180000</c:v>
                      </c:pt>
                      <c:pt idx="25">
                        <c:v>180000</c:v>
                      </c:pt>
                      <c:pt idx="26">
                        <c:v>180000</c:v>
                      </c:pt>
                      <c:pt idx="27">
                        <c:v>180000</c:v>
                      </c:pt>
                      <c:pt idx="28">
                        <c:v>180000</c:v>
                      </c:pt>
                      <c:pt idx="29">
                        <c:v>180000</c:v>
                      </c:pt>
                      <c:pt idx="30">
                        <c:v>180000</c:v>
                      </c:pt>
                      <c:pt idx="31">
                        <c:v>180000</c:v>
                      </c:pt>
                      <c:pt idx="32">
                        <c:v>180000</c:v>
                      </c:pt>
                      <c:pt idx="33">
                        <c:v>180000</c:v>
                      </c:pt>
                      <c:pt idx="34">
                        <c:v>180000</c:v>
                      </c:pt>
                      <c:pt idx="35">
                        <c:v>180000</c:v>
                      </c:pt>
                      <c:pt idx="36">
                        <c:v>180000</c:v>
                      </c:pt>
                      <c:pt idx="37">
                        <c:v>180000</c:v>
                      </c:pt>
                      <c:pt idx="38">
                        <c:v>180000</c:v>
                      </c:pt>
                      <c:pt idx="39">
                        <c:v>180000</c:v>
                      </c:pt>
                      <c:pt idx="40">
                        <c:v>180000</c:v>
                      </c:pt>
                      <c:pt idx="41">
                        <c:v>180000</c:v>
                      </c:pt>
                      <c:pt idx="42">
                        <c:v>180000</c:v>
                      </c:pt>
                      <c:pt idx="43">
                        <c:v>180000</c:v>
                      </c:pt>
                      <c:pt idx="44">
                        <c:v>180000</c:v>
                      </c:pt>
                      <c:pt idx="45">
                        <c:v>180000</c:v>
                      </c:pt>
                      <c:pt idx="46">
                        <c:v>180000</c:v>
                      </c:pt>
                      <c:pt idx="47">
                        <c:v>180000</c:v>
                      </c:pt>
                      <c:pt idx="48">
                        <c:v>180000</c:v>
                      </c:pt>
                      <c:pt idx="49">
                        <c:v>180000</c:v>
                      </c:pt>
                      <c:pt idx="50">
                        <c:v>180000</c:v>
                      </c:pt>
                      <c:pt idx="51">
                        <c:v>180000</c:v>
                      </c:pt>
                      <c:pt idx="52">
                        <c:v>180000</c:v>
                      </c:pt>
                      <c:pt idx="53">
                        <c:v>180000</c:v>
                      </c:pt>
                      <c:pt idx="54">
                        <c:v>180000</c:v>
                      </c:pt>
                      <c:pt idx="55">
                        <c:v>180000</c:v>
                      </c:pt>
                      <c:pt idx="56">
                        <c:v>180000</c:v>
                      </c:pt>
                      <c:pt idx="57">
                        <c:v>180000</c:v>
                      </c:pt>
                      <c:pt idx="58">
                        <c:v>180000</c:v>
                      </c:pt>
                      <c:pt idx="59">
                        <c:v>180000</c:v>
                      </c:pt>
                      <c:pt idx="60">
                        <c:v>180000</c:v>
                      </c:pt>
                      <c:pt idx="61">
                        <c:v>180000</c:v>
                      </c:pt>
                      <c:pt idx="62">
                        <c:v>180000</c:v>
                      </c:pt>
                      <c:pt idx="63">
                        <c:v>180000</c:v>
                      </c:pt>
                      <c:pt idx="64">
                        <c:v>180000</c:v>
                      </c:pt>
                      <c:pt idx="65">
                        <c:v>180000</c:v>
                      </c:pt>
                      <c:pt idx="66">
                        <c:v>180000</c:v>
                      </c:pt>
                      <c:pt idx="67">
                        <c:v>180000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FFB2-40B0-9028-B1404148ABBE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'2,5 Parts'!$K$6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'2,5 Parts'!$A$7:$A$74</c15:sqref>
                        </c15:formulaRef>
                      </c:ext>
                    </c:extLst>
                    <c:strCache>
                      <c:ptCount val="68"/>
                      <c:pt idx="2">
                        <c:v>X1</c:v>
                      </c:pt>
                      <c:pt idx="3">
                        <c:v>X2</c:v>
                      </c:pt>
                      <c:pt idx="4">
                        <c:v>X3</c:v>
                      </c:pt>
                      <c:pt idx="5">
                        <c:v>X4</c:v>
                      </c:pt>
                      <c:pt idx="6">
                        <c:v>X5</c:v>
                      </c:pt>
                      <c:pt idx="7">
                        <c:v>X6</c:v>
                      </c:pt>
                      <c:pt idx="8">
                        <c:v>X7</c:v>
                      </c:pt>
                      <c:pt idx="9">
                        <c:v>X8</c:v>
                      </c:pt>
                      <c:pt idx="10">
                        <c:v>X9</c:v>
                      </c:pt>
                      <c:pt idx="11">
                        <c:v>X10</c:v>
                      </c:pt>
                      <c:pt idx="12">
                        <c:v>X11</c:v>
                      </c:pt>
                      <c:pt idx="13">
                        <c:v>X12</c:v>
                      </c:pt>
                      <c:pt idx="14">
                        <c:v>X13</c:v>
                      </c:pt>
                      <c:pt idx="15">
                        <c:v>X14</c:v>
                      </c:pt>
                      <c:pt idx="16">
                        <c:v>X15</c:v>
                      </c:pt>
                      <c:pt idx="17">
                        <c:v>X16</c:v>
                      </c:pt>
                      <c:pt idx="18">
                        <c:v>X17</c:v>
                      </c:pt>
                      <c:pt idx="19">
                        <c:v>X18</c:v>
                      </c:pt>
                      <c:pt idx="20">
                        <c:v>X19</c:v>
                      </c:pt>
                      <c:pt idx="21">
                        <c:v>X20</c:v>
                      </c:pt>
                      <c:pt idx="22">
                        <c:v>X21</c:v>
                      </c:pt>
                      <c:pt idx="23">
                        <c:v>X22</c:v>
                      </c:pt>
                      <c:pt idx="24">
                        <c:v>X23</c:v>
                      </c:pt>
                      <c:pt idx="25">
                        <c:v>X24</c:v>
                      </c:pt>
                      <c:pt idx="26">
                        <c:v>X25</c:v>
                      </c:pt>
                      <c:pt idx="27">
                        <c:v>X26</c:v>
                      </c:pt>
                      <c:pt idx="28">
                        <c:v>X27</c:v>
                      </c:pt>
                      <c:pt idx="29">
                        <c:v>X28</c:v>
                      </c:pt>
                      <c:pt idx="30">
                        <c:v>X29</c:v>
                      </c:pt>
                      <c:pt idx="31">
                        <c:v>X30</c:v>
                      </c:pt>
                      <c:pt idx="32">
                        <c:v>X31</c:v>
                      </c:pt>
                      <c:pt idx="33">
                        <c:v>X32</c:v>
                      </c:pt>
                      <c:pt idx="34">
                        <c:v>X33</c:v>
                      </c:pt>
                      <c:pt idx="35">
                        <c:v>X34</c:v>
                      </c:pt>
                      <c:pt idx="36">
                        <c:v>X35</c:v>
                      </c:pt>
                      <c:pt idx="37">
                        <c:v>X36</c:v>
                      </c:pt>
                      <c:pt idx="38">
                        <c:v>X37</c:v>
                      </c:pt>
                      <c:pt idx="39">
                        <c:v>X38</c:v>
                      </c:pt>
                      <c:pt idx="40">
                        <c:v>X39</c:v>
                      </c:pt>
                      <c:pt idx="41">
                        <c:v>X40</c:v>
                      </c:pt>
                      <c:pt idx="42">
                        <c:v>X41</c:v>
                      </c:pt>
                      <c:pt idx="43">
                        <c:v>X42</c:v>
                      </c:pt>
                      <c:pt idx="44">
                        <c:v>X43</c:v>
                      </c:pt>
                      <c:pt idx="45">
                        <c:v>X44</c:v>
                      </c:pt>
                      <c:pt idx="46">
                        <c:v>X45</c:v>
                      </c:pt>
                      <c:pt idx="47">
                        <c:v>X46</c:v>
                      </c:pt>
                      <c:pt idx="48">
                        <c:v>X47</c:v>
                      </c:pt>
                      <c:pt idx="49">
                        <c:v>X48</c:v>
                      </c:pt>
                      <c:pt idx="50">
                        <c:v>X49</c:v>
                      </c:pt>
                      <c:pt idx="51">
                        <c:v>X50</c:v>
                      </c:pt>
                      <c:pt idx="52">
                        <c:v>X51</c:v>
                      </c:pt>
                      <c:pt idx="53">
                        <c:v>X52</c:v>
                      </c:pt>
                      <c:pt idx="54">
                        <c:v>X53</c:v>
                      </c:pt>
                      <c:pt idx="55">
                        <c:v>X54</c:v>
                      </c:pt>
                      <c:pt idx="56">
                        <c:v>X55</c:v>
                      </c:pt>
                      <c:pt idx="57">
                        <c:v>X56</c:v>
                      </c:pt>
                      <c:pt idx="58">
                        <c:v>X57</c:v>
                      </c:pt>
                      <c:pt idx="59">
                        <c:v>X58</c:v>
                      </c:pt>
                      <c:pt idx="60">
                        <c:v>X59</c:v>
                      </c:pt>
                      <c:pt idx="61">
                        <c:v>X60</c:v>
                      </c:pt>
                      <c:pt idx="62">
                        <c:v>X61</c:v>
                      </c:pt>
                      <c:pt idx="63">
                        <c:v>X62</c:v>
                      </c:pt>
                      <c:pt idx="64">
                        <c:v>X63</c:v>
                      </c:pt>
                      <c:pt idx="65">
                        <c:v>X64</c:v>
                      </c:pt>
                      <c:pt idx="66">
                        <c:v>X65</c:v>
                      </c:pt>
                      <c:pt idx="67">
                        <c:v>X66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'2,5 Parts'!$K$7:$K$74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68"/>
                      <c:pt idx="0" formatCode="General">
                        <c:v>0</c:v>
                      </c:pt>
                      <c:pt idx="1">
                        <c:v>1980000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1</c:v>
                      </c:pt>
                      <c:pt idx="16">
                        <c:v>30000</c:v>
                      </c:pt>
                      <c:pt idx="17">
                        <c:v>80001</c:v>
                      </c:pt>
                      <c:pt idx="18">
                        <c:v>130000</c:v>
                      </c:pt>
                      <c:pt idx="19">
                        <c:v>180000</c:v>
                      </c:pt>
                      <c:pt idx="20">
                        <c:v>180001</c:v>
                      </c:pt>
                      <c:pt idx="21">
                        <c:v>230000</c:v>
                      </c:pt>
                      <c:pt idx="22">
                        <c:v>280000</c:v>
                      </c:pt>
                      <c:pt idx="23">
                        <c:v>330000</c:v>
                      </c:pt>
                      <c:pt idx="24">
                        <c:v>380000</c:v>
                      </c:pt>
                      <c:pt idx="25">
                        <c:v>430000</c:v>
                      </c:pt>
                      <c:pt idx="26">
                        <c:v>480000</c:v>
                      </c:pt>
                      <c:pt idx="27">
                        <c:v>530000</c:v>
                      </c:pt>
                      <c:pt idx="28">
                        <c:v>580000</c:v>
                      </c:pt>
                      <c:pt idx="29">
                        <c:v>680000</c:v>
                      </c:pt>
                      <c:pt idx="30">
                        <c:v>780000</c:v>
                      </c:pt>
                      <c:pt idx="31">
                        <c:v>880000</c:v>
                      </c:pt>
                      <c:pt idx="32">
                        <c:v>980000</c:v>
                      </c:pt>
                      <c:pt idx="33">
                        <c:v>985000</c:v>
                      </c:pt>
                      <c:pt idx="34">
                        <c:v>1080000</c:v>
                      </c:pt>
                      <c:pt idx="35">
                        <c:v>1580000</c:v>
                      </c:pt>
                      <c:pt idx="36">
                        <c:v>1980000</c:v>
                      </c:pt>
                      <c:pt idx="37">
                        <c:v>1980000</c:v>
                      </c:pt>
                      <c:pt idx="38">
                        <c:v>1980000</c:v>
                      </c:pt>
                      <c:pt idx="39">
                        <c:v>1980000</c:v>
                      </c:pt>
                      <c:pt idx="40">
                        <c:v>1980000</c:v>
                      </c:pt>
                      <c:pt idx="41">
                        <c:v>1980000</c:v>
                      </c:pt>
                      <c:pt idx="42">
                        <c:v>1980000</c:v>
                      </c:pt>
                      <c:pt idx="43">
                        <c:v>1980000</c:v>
                      </c:pt>
                      <c:pt idx="44">
                        <c:v>1980000</c:v>
                      </c:pt>
                      <c:pt idx="45">
                        <c:v>1980000</c:v>
                      </c:pt>
                      <c:pt idx="46">
                        <c:v>1980000</c:v>
                      </c:pt>
                      <c:pt idx="47">
                        <c:v>1980000</c:v>
                      </c:pt>
                      <c:pt idx="48">
                        <c:v>1980000</c:v>
                      </c:pt>
                      <c:pt idx="49">
                        <c:v>1980000</c:v>
                      </c:pt>
                      <c:pt idx="50">
                        <c:v>1980000</c:v>
                      </c:pt>
                      <c:pt idx="51">
                        <c:v>1980000</c:v>
                      </c:pt>
                      <c:pt idx="52">
                        <c:v>1980000</c:v>
                      </c:pt>
                      <c:pt idx="53">
                        <c:v>1980000</c:v>
                      </c:pt>
                      <c:pt idx="54">
                        <c:v>1980000</c:v>
                      </c:pt>
                      <c:pt idx="55">
                        <c:v>1980000</c:v>
                      </c:pt>
                      <c:pt idx="56">
                        <c:v>1980000</c:v>
                      </c:pt>
                      <c:pt idx="57">
                        <c:v>1980000</c:v>
                      </c:pt>
                      <c:pt idx="58">
                        <c:v>1980000</c:v>
                      </c:pt>
                      <c:pt idx="59">
                        <c:v>1980000</c:v>
                      </c:pt>
                      <c:pt idx="60">
                        <c:v>1980000</c:v>
                      </c:pt>
                      <c:pt idx="61">
                        <c:v>1980000</c:v>
                      </c:pt>
                      <c:pt idx="62">
                        <c:v>1980000</c:v>
                      </c:pt>
                      <c:pt idx="63">
                        <c:v>1980000</c:v>
                      </c:pt>
                      <c:pt idx="64">
                        <c:v>1980000</c:v>
                      </c:pt>
                      <c:pt idx="65">
                        <c:v>1980000</c:v>
                      </c:pt>
                      <c:pt idx="66">
                        <c:v>1980000</c:v>
                      </c:pt>
                      <c:pt idx="67">
                        <c:v>1980000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FFB2-40B0-9028-B1404148ABBE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'2,5 Parts'!$L$6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'2,5 Parts'!$A$7:$A$74</c15:sqref>
                        </c15:formulaRef>
                      </c:ext>
                    </c:extLst>
                    <c:strCache>
                      <c:ptCount val="68"/>
                      <c:pt idx="2">
                        <c:v>X1</c:v>
                      </c:pt>
                      <c:pt idx="3">
                        <c:v>X2</c:v>
                      </c:pt>
                      <c:pt idx="4">
                        <c:v>X3</c:v>
                      </c:pt>
                      <c:pt idx="5">
                        <c:v>X4</c:v>
                      </c:pt>
                      <c:pt idx="6">
                        <c:v>X5</c:v>
                      </c:pt>
                      <c:pt idx="7">
                        <c:v>X6</c:v>
                      </c:pt>
                      <c:pt idx="8">
                        <c:v>X7</c:v>
                      </c:pt>
                      <c:pt idx="9">
                        <c:v>X8</c:v>
                      </c:pt>
                      <c:pt idx="10">
                        <c:v>X9</c:v>
                      </c:pt>
                      <c:pt idx="11">
                        <c:v>X10</c:v>
                      </c:pt>
                      <c:pt idx="12">
                        <c:v>X11</c:v>
                      </c:pt>
                      <c:pt idx="13">
                        <c:v>X12</c:v>
                      </c:pt>
                      <c:pt idx="14">
                        <c:v>X13</c:v>
                      </c:pt>
                      <c:pt idx="15">
                        <c:v>X14</c:v>
                      </c:pt>
                      <c:pt idx="16">
                        <c:v>X15</c:v>
                      </c:pt>
                      <c:pt idx="17">
                        <c:v>X16</c:v>
                      </c:pt>
                      <c:pt idx="18">
                        <c:v>X17</c:v>
                      </c:pt>
                      <c:pt idx="19">
                        <c:v>X18</c:v>
                      </c:pt>
                      <c:pt idx="20">
                        <c:v>X19</c:v>
                      </c:pt>
                      <c:pt idx="21">
                        <c:v>X20</c:v>
                      </c:pt>
                      <c:pt idx="22">
                        <c:v>X21</c:v>
                      </c:pt>
                      <c:pt idx="23">
                        <c:v>X22</c:v>
                      </c:pt>
                      <c:pt idx="24">
                        <c:v>X23</c:v>
                      </c:pt>
                      <c:pt idx="25">
                        <c:v>X24</c:v>
                      </c:pt>
                      <c:pt idx="26">
                        <c:v>X25</c:v>
                      </c:pt>
                      <c:pt idx="27">
                        <c:v>X26</c:v>
                      </c:pt>
                      <c:pt idx="28">
                        <c:v>X27</c:v>
                      </c:pt>
                      <c:pt idx="29">
                        <c:v>X28</c:v>
                      </c:pt>
                      <c:pt idx="30">
                        <c:v>X29</c:v>
                      </c:pt>
                      <c:pt idx="31">
                        <c:v>X30</c:v>
                      </c:pt>
                      <c:pt idx="32">
                        <c:v>X31</c:v>
                      </c:pt>
                      <c:pt idx="33">
                        <c:v>X32</c:v>
                      </c:pt>
                      <c:pt idx="34">
                        <c:v>X33</c:v>
                      </c:pt>
                      <c:pt idx="35">
                        <c:v>X34</c:v>
                      </c:pt>
                      <c:pt idx="36">
                        <c:v>X35</c:v>
                      </c:pt>
                      <c:pt idx="37">
                        <c:v>X36</c:v>
                      </c:pt>
                      <c:pt idx="38">
                        <c:v>X37</c:v>
                      </c:pt>
                      <c:pt idx="39">
                        <c:v>X38</c:v>
                      </c:pt>
                      <c:pt idx="40">
                        <c:v>X39</c:v>
                      </c:pt>
                      <c:pt idx="41">
                        <c:v>X40</c:v>
                      </c:pt>
                      <c:pt idx="42">
                        <c:v>X41</c:v>
                      </c:pt>
                      <c:pt idx="43">
                        <c:v>X42</c:v>
                      </c:pt>
                      <c:pt idx="44">
                        <c:v>X43</c:v>
                      </c:pt>
                      <c:pt idx="45">
                        <c:v>X44</c:v>
                      </c:pt>
                      <c:pt idx="46">
                        <c:v>X45</c:v>
                      </c:pt>
                      <c:pt idx="47">
                        <c:v>X46</c:v>
                      </c:pt>
                      <c:pt idx="48">
                        <c:v>X47</c:v>
                      </c:pt>
                      <c:pt idx="49">
                        <c:v>X48</c:v>
                      </c:pt>
                      <c:pt idx="50">
                        <c:v>X49</c:v>
                      </c:pt>
                      <c:pt idx="51">
                        <c:v>X50</c:v>
                      </c:pt>
                      <c:pt idx="52">
                        <c:v>X51</c:v>
                      </c:pt>
                      <c:pt idx="53">
                        <c:v>X52</c:v>
                      </c:pt>
                      <c:pt idx="54">
                        <c:v>X53</c:v>
                      </c:pt>
                      <c:pt idx="55">
                        <c:v>X54</c:v>
                      </c:pt>
                      <c:pt idx="56">
                        <c:v>X55</c:v>
                      </c:pt>
                      <c:pt idx="57">
                        <c:v>X56</c:v>
                      </c:pt>
                      <c:pt idx="58">
                        <c:v>X57</c:v>
                      </c:pt>
                      <c:pt idx="59">
                        <c:v>X58</c:v>
                      </c:pt>
                      <c:pt idx="60">
                        <c:v>X59</c:v>
                      </c:pt>
                      <c:pt idx="61">
                        <c:v>X60</c:v>
                      </c:pt>
                      <c:pt idx="62">
                        <c:v>X61</c:v>
                      </c:pt>
                      <c:pt idx="63">
                        <c:v>X62</c:v>
                      </c:pt>
                      <c:pt idx="64">
                        <c:v>X63</c:v>
                      </c:pt>
                      <c:pt idx="65">
                        <c:v>X64</c:v>
                      </c:pt>
                      <c:pt idx="66">
                        <c:v>X65</c:v>
                      </c:pt>
                      <c:pt idx="67">
                        <c:v>X66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'2,5 Parts'!$L$7:$L$74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68"/>
                      <c:pt idx="0" formatCode="General">
                        <c:v>0</c:v>
                      </c:pt>
                      <c:pt idx="1">
                        <c:v>5600000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1</c:v>
                      </c:pt>
                      <c:pt idx="38">
                        <c:v>100000</c:v>
                      </c:pt>
                      <c:pt idx="39">
                        <c:v>300000</c:v>
                      </c:pt>
                      <c:pt idx="40">
                        <c:v>500000</c:v>
                      </c:pt>
                      <c:pt idx="41">
                        <c:v>600000</c:v>
                      </c:pt>
                      <c:pt idx="42">
                        <c:v>900000</c:v>
                      </c:pt>
                      <c:pt idx="43">
                        <c:v>1100000</c:v>
                      </c:pt>
                      <c:pt idx="44">
                        <c:v>1600000</c:v>
                      </c:pt>
                      <c:pt idx="45">
                        <c:v>2100000</c:v>
                      </c:pt>
                      <c:pt idx="46">
                        <c:v>2600000</c:v>
                      </c:pt>
                      <c:pt idx="47">
                        <c:v>3100000</c:v>
                      </c:pt>
                      <c:pt idx="48">
                        <c:v>3600000</c:v>
                      </c:pt>
                      <c:pt idx="49">
                        <c:v>4100000</c:v>
                      </c:pt>
                      <c:pt idx="50">
                        <c:v>4600000</c:v>
                      </c:pt>
                      <c:pt idx="51">
                        <c:v>5100000</c:v>
                      </c:pt>
                      <c:pt idx="52">
                        <c:v>5600000</c:v>
                      </c:pt>
                      <c:pt idx="53">
                        <c:v>5600000</c:v>
                      </c:pt>
                      <c:pt idx="54">
                        <c:v>5600000</c:v>
                      </c:pt>
                      <c:pt idx="55">
                        <c:v>5600000</c:v>
                      </c:pt>
                      <c:pt idx="56">
                        <c:v>5600000</c:v>
                      </c:pt>
                      <c:pt idx="57">
                        <c:v>5600000</c:v>
                      </c:pt>
                      <c:pt idx="58">
                        <c:v>5600000</c:v>
                      </c:pt>
                      <c:pt idx="59">
                        <c:v>5600000</c:v>
                      </c:pt>
                      <c:pt idx="60">
                        <c:v>5600000</c:v>
                      </c:pt>
                      <c:pt idx="61">
                        <c:v>5600000</c:v>
                      </c:pt>
                      <c:pt idx="62">
                        <c:v>5600000</c:v>
                      </c:pt>
                      <c:pt idx="63">
                        <c:v>5600000</c:v>
                      </c:pt>
                      <c:pt idx="64">
                        <c:v>5600000</c:v>
                      </c:pt>
                      <c:pt idx="65">
                        <c:v>5600000</c:v>
                      </c:pt>
                      <c:pt idx="66">
                        <c:v>5600000</c:v>
                      </c:pt>
                      <c:pt idx="67">
                        <c:v>5600000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FFB2-40B0-9028-B1404148ABBE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'2,5 Parts'!$M$6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'2,5 Parts'!$A$7:$A$74</c15:sqref>
                        </c15:formulaRef>
                      </c:ext>
                    </c:extLst>
                    <c:strCache>
                      <c:ptCount val="68"/>
                      <c:pt idx="2">
                        <c:v>X1</c:v>
                      </c:pt>
                      <c:pt idx="3">
                        <c:v>X2</c:v>
                      </c:pt>
                      <c:pt idx="4">
                        <c:v>X3</c:v>
                      </c:pt>
                      <c:pt idx="5">
                        <c:v>X4</c:v>
                      </c:pt>
                      <c:pt idx="6">
                        <c:v>X5</c:v>
                      </c:pt>
                      <c:pt idx="7">
                        <c:v>X6</c:v>
                      </c:pt>
                      <c:pt idx="8">
                        <c:v>X7</c:v>
                      </c:pt>
                      <c:pt idx="9">
                        <c:v>X8</c:v>
                      </c:pt>
                      <c:pt idx="10">
                        <c:v>X9</c:v>
                      </c:pt>
                      <c:pt idx="11">
                        <c:v>X10</c:v>
                      </c:pt>
                      <c:pt idx="12">
                        <c:v>X11</c:v>
                      </c:pt>
                      <c:pt idx="13">
                        <c:v>X12</c:v>
                      </c:pt>
                      <c:pt idx="14">
                        <c:v>X13</c:v>
                      </c:pt>
                      <c:pt idx="15">
                        <c:v>X14</c:v>
                      </c:pt>
                      <c:pt idx="16">
                        <c:v>X15</c:v>
                      </c:pt>
                      <c:pt idx="17">
                        <c:v>X16</c:v>
                      </c:pt>
                      <c:pt idx="18">
                        <c:v>X17</c:v>
                      </c:pt>
                      <c:pt idx="19">
                        <c:v>X18</c:v>
                      </c:pt>
                      <c:pt idx="20">
                        <c:v>X19</c:v>
                      </c:pt>
                      <c:pt idx="21">
                        <c:v>X20</c:v>
                      </c:pt>
                      <c:pt idx="22">
                        <c:v>X21</c:v>
                      </c:pt>
                      <c:pt idx="23">
                        <c:v>X22</c:v>
                      </c:pt>
                      <c:pt idx="24">
                        <c:v>X23</c:v>
                      </c:pt>
                      <c:pt idx="25">
                        <c:v>X24</c:v>
                      </c:pt>
                      <c:pt idx="26">
                        <c:v>X25</c:v>
                      </c:pt>
                      <c:pt idx="27">
                        <c:v>X26</c:v>
                      </c:pt>
                      <c:pt idx="28">
                        <c:v>X27</c:v>
                      </c:pt>
                      <c:pt idx="29">
                        <c:v>X28</c:v>
                      </c:pt>
                      <c:pt idx="30">
                        <c:v>X29</c:v>
                      </c:pt>
                      <c:pt idx="31">
                        <c:v>X30</c:v>
                      </c:pt>
                      <c:pt idx="32">
                        <c:v>X31</c:v>
                      </c:pt>
                      <c:pt idx="33">
                        <c:v>X32</c:v>
                      </c:pt>
                      <c:pt idx="34">
                        <c:v>X33</c:v>
                      </c:pt>
                      <c:pt idx="35">
                        <c:v>X34</c:v>
                      </c:pt>
                      <c:pt idx="36">
                        <c:v>X35</c:v>
                      </c:pt>
                      <c:pt idx="37">
                        <c:v>X36</c:v>
                      </c:pt>
                      <c:pt idx="38">
                        <c:v>X37</c:v>
                      </c:pt>
                      <c:pt idx="39">
                        <c:v>X38</c:v>
                      </c:pt>
                      <c:pt idx="40">
                        <c:v>X39</c:v>
                      </c:pt>
                      <c:pt idx="41">
                        <c:v>X40</c:v>
                      </c:pt>
                      <c:pt idx="42">
                        <c:v>X41</c:v>
                      </c:pt>
                      <c:pt idx="43">
                        <c:v>X42</c:v>
                      </c:pt>
                      <c:pt idx="44">
                        <c:v>X43</c:v>
                      </c:pt>
                      <c:pt idx="45">
                        <c:v>X44</c:v>
                      </c:pt>
                      <c:pt idx="46">
                        <c:v>X45</c:v>
                      </c:pt>
                      <c:pt idx="47">
                        <c:v>X46</c:v>
                      </c:pt>
                      <c:pt idx="48">
                        <c:v>X47</c:v>
                      </c:pt>
                      <c:pt idx="49">
                        <c:v>X48</c:v>
                      </c:pt>
                      <c:pt idx="50">
                        <c:v>X49</c:v>
                      </c:pt>
                      <c:pt idx="51">
                        <c:v>X50</c:v>
                      </c:pt>
                      <c:pt idx="52">
                        <c:v>X51</c:v>
                      </c:pt>
                      <c:pt idx="53">
                        <c:v>X52</c:v>
                      </c:pt>
                      <c:pt idx="54">
                        <c:v>X53</c:v>
                      </c:pt>
                      <c:pt idx="55">
                        <c:v>X54</c:v>
                      </c:pt>
                      <c:pt idx="56">
                        <c:v>X55</c:v>
                      </c:pt>
                      <c:pt idx="57">
                        <c:v>X56</c:v>
                      </c:pt>
                      <c:pt idx="58">
                        <c:v>X57</c:v>
                      </c:pt>
                      <c:pt idx="59">
                        <c:v>X58</c:v>
                      </c:pt>
                      <c:pt idx="60">
                        <c:v>X59</c:v>
                      </c:pt>
                      <c:pt idx="61">
                        <c:v>X60</c:v>
                      </c:pt>
                      <c:pt idx="62">
                        <c:v>X61</c:v>
                      </c:pt>
                      <c:pt idx="63">
                        <c:v>X62</c:v>
                      </c:pt>
                      <c:pt idx="64">
                        <c:v>X63</c:v>
                      </c:pt>
                      <c:pt idx="65">
                        <c:v>X64</c:v>
                      </c:pt>
                      <c:pt idx="66">
                        <c:v>X65</c:v>
                      </c:pt>
                      <c:pt idx="67">
                        <c:v>X66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'2,5 Parts'!$M$7:$M$74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68"/>
                      <c:pt idx="0" formatCode="General">
                        <c:v>0</c:v>
                      </c:pt>
                      <c:pt idx="1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1</c:v>
                      </c:pt>
                      <c:pt idx="54">
                        <c:v>1000000</c:v>
                      </c:pt>
                      <c:pt idx="55">
                        <c:v>2000000</c:v>
                      </c:pt>
                      <c:pt idx="56">
                        <c:v>3000000</c:v>
                      </c:pt>
                      <c:pt idx="57">
                        <c:v>4000000</c:v>
                      </c:pt>
                      <c:pt idx="58">
                        <c:v>5000000</c:v>
                      </c:pt>
                      <c:pt idx="59">
                        <c:v>6000000</c:v>
                      </c:pt>
                      <c:pt idx="60">
                        <c:v>7000000</c:v>
                      </c:pt>
                      <c:pt idx="61">
                        <c:v>8000000</c:v>
                      </c:pt>
                      <c:pt idx="62">
                        <c:v>9000000</c:v>
                      </c:pt>
                      <c:pt idx="63">
                        <c:v>10000000</c:v>
                      </c:pt>
                      <c:pt idx="64">
                        <c:v>11000000</c:v>
                      </c:pt>
                      <c:pt idx="65">
                        <c:v>12000000</c:v>
                      </c:pt>
                      <c:pt idx="66">
                        <c:v>17000000</c:v>
                      </c:pt>
                      <c:pt idx="67">
                        <c:v>22000000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FFB2-40B0-9028-B1404148ABBE}"/>
                  </c:ext>
                </c:extLst>
              </c15:ser>
            </c15:filteredLineSeries>
            <c15:filteredLine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'2,5 Parts'!$N$6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'2,5 Parts'!$A$7:$A$74</c15:sqref>
                        </c15:formulaRef>
                      </c:ext>
                    </c:extLst>
                    <c:strCache>
                      <c:ptCount val="68"/>
                      <c:pt idx="2">
                        <c:v>X1</c:v>
                      </c:pt>
                      <c:pt idx="3">
                        <c:v>X2</c:v>
                      </c:pt>
                      <c:pt idx="4">
                        <c:v>X3</c:v>
                      </c:pt>
                      <c:pt idx="5">
                        <c:v>X4</c:v>
                      </c:pt>
                      <c:pt idx="6">
                        <c:v>X5</c:v>
                      </c:pt>
                      <c:pt idx="7">
                        <c:v>X6</c:v>
                      </c:pt>
                      <c:pt idx="8">
                        <c:v>X7</c:v>
                      </c:pt>
                      <c:pt idx="9">
                        <c:v>X8</c:v>
                      </c:pt>
                      <c:pt idx="10">
                        <c:v>X9</c:v>
                      </c:pt>
                      <c:pt idx="11">
                        <c:v>X10</c:v>
                      </c:pt>
                      <c:pt idx="12">
                        <c:v>X11</c:v>
                      </c:pt>
                      <c:pt idx="13">
                        <c:v>X12</c:v>
                      </c:pt>
                      <c:pt idx="14">
                        <c:v>X13</c:v>
                      </c:pt>
                      <c:pt idx="15">
                        <c:v>X14</c:v>
                      </c:pt>
                      <c:pt idx="16">
                        <c:v>X15</c:v>
                      </c:pt>
                      <c:pt idx="17">
                        <c:v>X16</c:v>
                      </c:pt>
                      <c:pt idx="18">
                        <c:v>X17</c:v>
                      </c:pt>
                      <c:pt idx="19">
                        <c:v>X18</c:v>
                      </c:pt>
                      <c:pt idx="20">
                        <c:v>X19</c:v>
                      </c:pt>
                      <c:pt idx="21">
                        <c:v>X20</c:v>
                      </c:pt>
                      <c:pt idx="22">
                        <c:v>X21</c:v>
                      </c:pt>
                      <c:pt idx="23">
                        <c:v>X22</c:v>
                      </c:pt>
                      <c:pt idx="24">
                        <c:v>X23</c:v>
                      </c:pt>
                      <c:pt idx="25">
                        <c:v>X24</c:v>
                      </c:pt>
                      <c:pt idx="26">
                        <c:v>X25</c:v>
                      </c:pt>
                      <c:pt idx="27">
                        <c:v>X26</c:v>
                      </c:pt>
                      <c:pt idx="28">
                        <c:v>X27</c:v>
                      </c:pt>
                      <c:pt idx="29">
                        <c:v>X28</c:v>
                      </c:pt>
                      <c:pt idx="30">
                        <c:v>X29</c:v>
                      </c:pt>
                      <c:pt idx="31">
                        <c:v>X30</c:v>
                      </c:pt>
                      <c:pt idx="32">
                        <c:v>X31</c:v>
                      </c:pt>
                      <c:pt idx="33">
                        <c:v>X32</c:v>
                      </c:pt>
                      <c:pt idx="34">
                        <c:v>X33</c:v>
                      </c:pt>
                      <c:pt idx="35">
                        <c:v>X34</c:v>
                      </c:pt>
                      <c:pt idx="36">
                        <c:v>X35</c:v>
                      </c:pt>
                      <c:pt idx="37">
                        <c:v>X36</c:v>
                      </c:pt>
                      <c:pt idx="38">
                        <c:v>X37</c:v>
                      </c:pt>
                      <c:pt idx="39">
                        <c:v>X38</c:v>
                      </c:pt>
                      <c:pt idx="40">
                        <c:v>X39</c:v>
                      </c:pt>
                      <c:pt idx="41">
                        <c:v>X40</c:v>
                      </c:pt>
                      <c:pt idx="42">
                        <c:v>X41</c:v>
                      </c:pt>
                      <c:pt idx="43">
                        <c:v>X42</c:v>
                      </c:pt>
                      <c:pt idx="44">
                        <c:v>X43</c:v>
                      </c:pt>
                      <c:pt idx="45">
                        <c:v>X44</c:v>
                      </c:pt>
                      <c:pt idx="46">
                        <c:v>X45</c:v>
                      </c:pt>
                      <c:pt idx="47">
                        <c:v>X46</c:v>
                      </c:pt>
                      <c:pt idx="48">
                        <c:v>X47</c:v>
                      </c:pt>
                      <c:pt idx="49">
                        <c:v>X48</c:v>
                      </c:pt>
                      <c:pt idx="50">
                        <c:v>X49</c:v>
                      </c:pt>
                      <c:pt idx="51">
                        <c:v>X50</c:v>
                      </c:pt>
                      <c:pt idx="52">
                        <c:v>X51</c:v>
                      </c:pt>
                      <c:pt idx="53">
                        <c:v>X52</c:v>
                      </c:pt>
                      <c:pt idx="54">
                        <c:v>X53</c:v>
                      </c:pt>
                      <c:pt idx="55">
                        <c:v>X54</c:v>
                      </c:pt>
                      <c:pt idx="56">
                        <c:v>X55</c:v>
                      </c:pt>
                      <c:pt idx="57">
                        <c:v>X56</c:v>
                      </c:pt>
                      <c:pt idx="58">
                        <c:v>X57</c:v>
                      </c:pt>
                      <c:pt idx="59">
                        <c:v>X58</c:v>
                      </c:pt>
                      <c:pt idx="60">
                        <c:v>X59</c:v>
                      </c:pt>
                      <c:pt idx="61">
                        <c:v>X60</c:v>
                      </c:pt>
                      <c:pt idx="62">
                        <c:v>X61</c:v>
                      </c:pt>
                      <c:pt idx="63">
                        <c:v>X62</c:v>
                      </c:pt>
                      <c:pt idx="64">
                        <c:v>X63</c:v>
                      </c:pt>
                      <c:pt idx="65">
                        <c:v>X64</c:v>
                      </c:pt>
                      <c:pt idx="66">
                        <c:v>X65</c:v>
                      </c:pt>
                      <c:pt idx="67">
                        <c:v>X66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'2,5 Parts'!$N$7:$N$74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68"/>
                      <c:pt idx="0">
                        <c:v>0</c:v>
                      </c:pt>
                      <c:pt idx="3">
                        <c:v>0.16</c:v>
                      </c:pt>
                      <c:pt idx="4">
                        <c:v>8800</c:v>
                      </c:pt>
                      <c:pt idx="5">
                        <c:v>12000</c:v>
                      </c:pt>
                      <c:pt idx="6">
                        <c:v>20000</c:v>
                      </c:pt>
                      <c:pt idx="7">
                        <c:v>26400</c:v>
                      </c:pt>
                      <c:pt idx="8">
                        <c:v>26400.2</c:v>
                      </c:pt>
                      <c:pt idx="9">
                        <c:v>32400</c:v>
                      </c:pt>
                      <c:pt idx="10">
                        <c:v>38400</c:v>
                      </c:pt>
                      <c:pt idx="11">
                        <c:v>48400</c:v>
                      </c:pt>
                      <c:pt idx="12">
                        <c:v>54400</c:v>
                      </c:pt>
                      <c:pt idx="13">
                        <c:v>58400</c:v>
                      </c:pt>
                      <c:pt idx="14">
                        <c:v>62400</c:v>
                      </c:pt>
                      <c:pt idx="15">
                        <c:v>62400.24</c:v>
                      </c:pt>
                      <c:pt idx="16">
                        <c:v>69600</c:v>
                      </c:pt>
                      <c:pt idx="17">
                        <c:v>81600.239999999991</c:v>
                      </c:pt>
                      <c:pt idx="18">
                        <c:v>93600</c:v>
                      </c:pt>
                      <c:pt idx="19">
                        <c:v>105600</c:v>
                      </c:pt>
                      <c:pt idx="20">
                        <c:v>105600.23999999999</c:v>
                      </c:pt>
                      <c:pt idx="21">
                        <c:v>117600</c:v>
                      </c:pt>
                      <c:pt idx="22">
                        <c:v>129600</c:v>
                      </c:pt>
                      <c:pt idx="23">
                        <c:v>141600</c:v>
                      </c:pt>
                      <c:pt idx="24">
                        <c:v>153600</c:v>
                      </c:pt>
                      <c:pt idx="25">
                        <c:v>165600</c:v>
                      </c:pt>
                      <c:pt idx="26">
                        <c:v>177600</c:v>
                      </c:pt>
                      <c:pt idx="27">
                        <c:v>189600</c:v>
                      </c:pt>
                      <c:pt idx="28">
                        <c:v>201600</c:v>
                      </c:pt>
                      <c:pt idx="29">
                        <c:v>225600</c:v>
                      </c:pt>
                      <c:pt idx="30">
                        <c:v>249600</c:v>
                      </c:pt>
                      <c:pt idx="31">
                        <c:v>273600</c:v>
                      </c:pt>
                      <c:pt idx="32">
                        <c:v>297600</c:v>
                      </c:pt>
                      <c:pt idx="33">
                        <c:v>298800</c:v>
                      </c:pt>
                      <c:pt idx="34">
                        <c:v>321600</c:v>
                      </c:pt>
                      <c:pt idx="35">
                        <c:v>441600</c:v>
                      </c:pt>
                      <c:pt idx="36">
                        <c:v>537600</c:v>
                      </c:pt>
                      <c:pt idx="37">
                        <c:v>537600.27</c:v>
                      </c:pt>
                      <c:pt idx="38">
                        <c:v>564600</c:v>
                      </c:pt>
                      <c:pt idx="39">
                        <c:v>618600</c:v>
                      </c:pt>
                      <c:pt idx="40">
                        <c:v>672600</c:v>
                      </c:pt>
                      <c:pt idx="41">
                        <c:v>699600</c:v>
                      </c:pt>
                      <c:pt idx="42">
                        <c:v>780600</c:v>
                      </c:pt>
                      <c:pt idx="43">
                        <c:v>834600</c:v>
                      </c:pt>
                      <c:pt idx="44">
                        <c:v>969600</c:v>
                      </c:pt>
                      <c:pt idx="45">
                        <c:v>1104600</c:v>
                      </c:pt>
                      <c:pt idx="46">
                        <c:v>1239600</c:v>
                      </c:pt>
                      <c:pt idx="47">
                        <c:v>1374600</c:v>
                      </c:pt>
                      <c:pt idx="48">
                        <c:v>1509600</c:v>
                      </c:pt>
                      <c:pt idx="49">
                        <c:v>1644600</c:v>
                      </c:pt>
                      <c:pt idx="50">
                        <c:v>1779600</c:v>
                      </c:pt>
                      <c:pt idx="51">
                        <c:v>1914600</c:v>
                      </c:pt>
                      <c:pt idx="52">
                        <c:v>2049600</c:v>
                      </c:pt>
                      <c:pt idx="53">
                        <c:v>2049600.32</c:v>
                      </c:pt>
                      <c:pt idx="54">
                        <c:v>2369600</c:v>
                      </c:pt>
                      <c:pt idx="55">
                        <c:v>2689600</c:v>
                      </c:pt>
                      <c:pt idx="56">
                        <c:v>3009600</c:v>
                      </c:pt>
                      <c:pt idx="57">
                        <c:v>3329600</c:v>
                      </c:pt>
                      <c:pt idx="58">
                        <c:v>3649600</c:v>
                      </c:pt>
                      <c:pt idx="59">
                        <c:v>3969600</c:v>
                      </c:pt>
                      <c:pt idx="60">
                        <c:v>4289600</c:v>
                      </c:pt>
                      <c:pt idx="61">
                        <c:v>4609600</c:v>
                      </c:pt>
                      <c:pt idx="62">
                        <c:v>4929600</c:v>
                      </c:pt>
                      <c:pt idx="63">
                        <c:v>5249600</c:v>
                      </c:pt>
                      <c:pt idx="64">
                        <c:v>5569600</c:v>
                      </c:pt>
                      <c:pt idx="65">
                        <c:v>5889600</c:v>
                      </c:pt>
                      <c:pt idx="66">
                        <c:v>7489600</c:v>
                      </c:pt>
                      <c:pt idx="67">
                        <c:v>9089600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FFB2-40B0-9028-B1404148ABBE}"/>
                  </c:ext>
                </c:extLst>
              </c15:ser>
            </c15:filteredLineSeries>
            <c15:filteredLine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'2,5 Parts'!$O$6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'2,5 Parts'!$A$7:$A$74</c15:sqref>
                        </c15:formulaRef>
                      </c:ext>
                    </c:extLst>
                    <c:strCache>
                      <c:ptCount val="68"/>
                      <c:pt idx="2">
                        <c:v>X1</c:v>
                      </c:pt>
                      <c:pt idx="3">
                        <c:v>X2</c:v>
                      </c:pt>
                      <c:pt idx="4">
                        <c:v>X3</c:v>
                      </c:pt>
                      <c:pt idx="5">
                        <c:v>X4</c:v>
                      </c:pt>
                      <c:pt idx="6">
                        <c:v>X5</c:v>
                      </c:pt>
                      <c:pt idx="7">
                        <c:v>X6</c:v>
                      </c:pt>
                      <c:pt idx="8">
                        <c:v>X7</c:v>
                      </c:pt>
                      <c:pt idx="9">
                        <c:v>X8</c:v>
                      </c:pt>
                      <c:pt idx="10">
                        <c:v>X9</c:v>
                      </c:pt>
                      <c:pt idx="11">
                        <c:v>X10</c:v>
                      </c:pt>
                      <c:pt idx="12">
                        <c:v>X11</c:v>
                      </c:pt>
                      <c:pt idx="13">
                        <c:v>X12</c:v>
                      </c:pt>
                      <c:pt idx="14">
                        <c:v>X13</c:v>
                      </c:pt>
                      <c:pt idx="15">
                        <c:v>X14</c:v>
                      </c:pt>
                      <c:pt idx="16">
                        <c:v>X15</c:v>
                      </c:pt>
                      <c:pt idx="17">
                        <c:v>X16</c:v>
                      </c:pt>
                      <c:pt idx="18">
                        <c:v>X17</c:v>
                      </c:pt>
                      <c:pt idx="19">
                        <c:v>X18</c:v>
                      </c:pt>
                      <c:pt idx="20">
                        <c:v>X19</c:v>
                      </c:pt>
                      <c:pt idx="21">
                        <c:v>X20</c:v>
                      </c:pt>
                      <c:pt idx="22">
                        <c:v>X21</c:v>
                      </c:pt>
                      <c:pt idx="23">
                        <c:v>X22</c:v>
                      </c:pt>
                      <c:pt idx="24">
                        <c:v>X23</c:v>
                      </c:pt>
                      <c:pt idx="25">
                        <c:v>X24</c:v>
                      </c:pt>
                      <c:pt idx="26">
                        <c:v>X25</c:v>
                      </c:pt>
                      <c:pt idx="27">
                        <c:v>X26</c:v>
                      </c:pt>
                      <c:pt idx="28">
                        <c:v>X27</c:v>
                      </c:pt>
                      <c:pt idx="29">
                        <c:v>X28</c:v>
                      </c:pt>
                      <c:pt idx="30">
                        <c:v>X29</c:v>
                      </c:pt>
                      <c:pt idx="31">
                        <c:v>X30</c:v>
                      </c:pt>
                      <c:pt idx="32">
                        <c:v>X31</c:v>
                      </c:pt>
                      <c:pt idx="33">
                        <c:v>X32</c:v>
                      </c:pt>
                      <c:pt idx="34">
                        <c:v>X33</c:v>
                      </c:pt>
                      <c:pt idx="35">
                        <c:v>X34</c:v>
                      </c:pt>
                      <c:pt idx="36">
                        <c:v>X35</c:v>
                      </c:pt>
                      <c:pt idx="37">
                        <c:v>X36</c:v>
                      </c:pt>
                      <c:pt idx="38">
                        <c:v>X37</c:v>
                      </c:pt>
                      <c:pt idx="39">
                        <c:v>X38</c:v>
                      </c:pt>
                      <c:pt idx="40">
                        <c:v>X39</c:v>
                      </c:pt>
                      <c:pt idx="41">
                        <c:v>X40</c:v>
                      </c:pt>
                      <c:pt idx="42">
                        <c:v>X41</c:v>
                      </c:pt>
                      <c:pt idx="43">
                        <c:v>X42</c:v>
                      </c:pt>
                      <c:pt idx="44">
                        <c:v>X43</c:v>
                      </c:pt>
                      <c:pt idx="45">
                        <c:v>X44</c:v>
                      </c:pt>
                      <c:pt idx="46">
                        <c:v>X45</c:v>
                      </c:pt>
                      <c:pt idx="47">
                        <c:v>X46</c:v>
                      </c:pt>
                      <c:pt idx="48">
                        <c:v>X47</c:v>
                      </c:pt>
                      <c:pt idx="49">
                        <c:v>X48</c:v>
                      </c:pt>
                      <c:pt idx="50">
                        <c:v>X49</c:v>
                      </c:pt>
                      <c:pt idx="51">
                        <c:v>X50</c:v>
                      </c:pt>
                      <c:pt idx="52">
                        <c:v>X51</c:v>
                      </c:pt>
                      <c:pt idx="53">
                        <c:v>X52</c:v>
                      </c:pt>
                      <c:pt idx="54">
                        <c:v>X53</c:v>
                      </c:pt>
                      <c:pt idx="55">
                        <c:v>X54</c:v>
                      </c:pt>
                      <c:pt idx="56">
                        <c:v>X55</c:v>
                      </c:pt>
                      <c:pt idx="57">
                        <c:v>X56</c:v>
                      </c:pt>
                      <c:pt idx="58">
                        <c:v>X57</c:v>
                      </c:pt>
                      <c:pt idx="59">
                        <c:v>X58</c:v>
                      </c:pt>
                      <c:pt idx="60">
                        <c:v>X59</c:v>
                      </c:pt>
                      <c:pt idx="61">
                        <c:v>X60</c:v>
                      </c:pt>
                      <c:pt idx="62">
                        <c:v>X61</c:v>
                      </c:pt>
                      <c:pt idx="63">
                        <c:v>X62</c:v>
                      </c:pt>
                      <c:pt idx="64">
                        <c:v>X63</c:v>
                      </c:pt>
                      <c:pt idx="65">
                        <c:v>X64</c:v>
                      </c:pt>
                      <c:pt idx="66">
                        <c:v>X65</c:v>
                      </c:pt>
                      <c:pt idx="67">
                        <c:v>X66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'2,5 Parts'!$O$7:$O$74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0</c:v>
                      </c:pt>
                      <c:pt idx="3" formatCode="_(* #,##0_);_(* \(#,##0\);_(* &quot;-&quot;_);_(@_)">
                        <c:v>0</c:v>
                      </c:pt>
                      <c:pt idx="4" formatCode="_(* #,##0_);_(* \(#,##0\);_(* &quot;-&quot;_);_(@_)">
                        <c:v>16500</c:v>
                      </c:pt>
                      <c:pt idx="5" formatCode="_(* #,##0_);_(* \(#,##0\);_(* &quot;-&quot;_);_(@_)">
                        <c:v>16500</c:v>
                      </c:pt>
                      <c:pt idx="6" formatCode="_(* #,##0_);_(* \(#,##0\);_(* &quot;-&quot;_);_(@_)">
                        <c:v>16500</c:v>
                      </c:pt>
                      <c:pt idx="7" formatCode="_(* #,##0_);_(* \(#,##0\);_(* &quot;-&quot;_);_(@_)">
                        <c:v>16500</c:v>
                      </c:pt>
                      <c:pt idx="8" formatCode="_(* #,##0_);_(* \(#,##0\);_(* &quot;-&quot;_);_(@_)">
                        <c:v>16500</c:v>
                      </c:pt>
                      <c:pt idx="9" formatCode="_(* #,##0_);_(* \(#,##0\);_(* &quot;-&quot;_);_(@_)">
                        <c:v>16500</c:v>
                      </c:pt>
                      <c:pt idx="10" formatCode="_(* #,##0_);_(* \(#,##0\);_(* &quot;-&quot;_);_(@_)">
                        <c:v>16500</c:v>
                      </c:pt>
                      <c:pt idx="11" formatCode="_(* #,##0_);_(* \(#,##0\);_(* &quot;-&quot;_);_(@_)">
                        <c:v>16500</c:v>
                      </c:pt>
                      <c:pt idx="12" formatCode="_(* #,##0_);_(* \(#,##0\);_(* &quot;-&quot;_);_(@_)">
                        <c:v>16500</c:v>
                      </c:pt>
                      <c:pt idx="13" formatCode="_(* #,##0_);_(* \(#,##0\);_(* &quot;-&quot;_);_(@_)">
                        <c:v>16500</c:v>
                      </c:pt>
                      <c:pt idx="14" formatCode="_(* #,##0_);_(* \(#,##0\);_(* &quot;-&quot;_);_(@_)">
                        <c:v>16500</c:v>
                      </c:pt>
                      <c:pt idx="15" formatCode="_(* #,##0_);_(* \(#,##0\);_(* &quot;-&quot;_);_(@_)">
                        <c:v>16500</c:v>
                      </c:pt>
                      <c:pt idx="16" formatCode="_(* #,##0_);_(* \(#,##0\);_(* &quot;-&quot;_);_(@_)">
                        <c:v>16500</c:v>
                      </c:pt>
                      <c:pt idx="17" formatCode="_(* #,##0_);_(* \(#,##0\);_(* &quot;-&quot;_);_(@_)">
                        <c:v>16500</c:v>
                      </c:pt>
                      <c:pt idx="18" formatCode="_(* #,##0_);_(* \(#,##0\);_(* &quot;-&quot;_);_(@_)">
                        <c:v>16500</c:v>
                      </c:pt>
                      <c:pt idx="19" formatCode="_(* #,##0_);_(* \(#,##0\);_(* &quot;-&quot;_);_(@_)">
                        <c:v>16500</c:v>
                      </c:pt>
                      <c:pt idx="20" formatCode="_(* #,##0_);_(* \(#,##0\);_(* &quot;-&quot;_);_(@_)">
                        <c:v>16500</c:v>
                      </c:pt>
                      <c:pt idx="21" formatCode="_(* #,##0_);_(* \(#,##0\);_(* &quot;-&quot;_);_(@_)">
                        <c:v>16500</c:v>
                      </c:pt>
                      <c:pt idx="22" formatCode="_(* #,##0_);_(* \(#,##0\);_(* &quot;-&quot;_);_(@_)">
                        <c:v>16500</c:v>
                      </c:pt>
                      <c:pt idx="23" formatCode="_(* #,##0_);_(* \(#,##0\);_(* &quot;-&quot;_);_(@_)">
                        <c:v>16500</c:v>
                      </c:pt>
                      <c:pt idx="24" formatCode="_(* #,##0_);_(* \(#,##0\);_(* &quot;-&quot;_);_(@_)">
                        <c:v>16500</c:v>
                      </c:pt>
                      <c:pt idx="25" formatCode="_(* #,##0_);_(* \(#,##0\);_(* &quot;-&quot;_);_(@_)">
                        <c:v>16500</c:v>
                      </c:pt>
                      <c:pt idx="26" formatCode="_(* #,##0_);_(* \(#,##0\);_(* &quot;-&quot;_);_(@_)">
                        <c:v>16500</c:v>
                      </c:pt>
                      <c:pt idx="27" formatCode="_(* #,##0_);_(* \(#,##0\);_(* &quot;-&quot;_);_(@_)">
                        <c:v>16500</c:v>
                      </c:pt>
                      <c:pt idx="28" formatCode="_(* #,##0_);_(* \(#,##0\);_(* &quot;-&quot;_);_(@_)">
                        <c:v>16500</c:v>
                      </c:pt>
                      <c:pt idx="29" formatCode="_(* #,##0_);_(* \(#,##0\);_(* &quot;-&quot;_);_(@_)">
                        <c:v>16500</c:v>
                      </c:pt>
                      <c:pt idx="30" formatCode="_(* #,##0_);_(* \(#,##0\);_(* &quot;-&quot;_);_(@_)">
                        <c:v>16500</c:v>
                      </c:pt>
                      <c:pt idx="31" formatCode="_(* #,##0_);_(* \(#,##0\);_(* &quot;-&quot;_);_(@_)">
                        <c:v>16500</c:v>
                      </c:pt>
                      <c:pt idx="32" formatCode="_(* #,##0_);_(* \(#,##0\);_(* &quot;-&quot;_);_(@_)">
                        <c:v>16500</c:v>
                      </c:pt>
                      <c:pt idx="33" formatCode="_(* #,##0_);_(* \(#,##0\);_(* &quot;-&quot;_);_(@_)">
                        <c:v>16500</c:v>
                      </c:pt>
                      <c:pt idx="34" formatCode="_(* #,##0_);_(* \(#,##0\);_(* &quot;-&quot;_);_(@_)">
                        <c:v>16500</c:v>
                      </c:pt>
                      <c:pt idx="35" formatCode="_(* #,##0_);_(* \(#,##0\);_(* &quot;-&quot;_);_(@_)">
                        <c:v>16500</c:v>
                      </c:pt>
                      <c:pt idx="36" formatCode="_(* #,##0_);_(* \(#,##0\);_(* &quot;-&quot;_);_(@_)">
                        <c:v>16500</c:v>
                      </c:pt>
                      <c:pt idx="37" formatCode="_(* #,##0_);_(* \(#,##0\);_(* &quot;-&quot;_);_(@_)">
                        <c:v>16500</c:v>
                      </c:pt>
                      <c:pt idx="38" formatCode="_(* #,##0_);_(* \(#,##0\);_(* &quot;-&quot;_);_(@_)">
                        <c:v>16500</c:v>
                      </c:pt>
                      <c:pt idx="39" formatCode="_(* #,##0_);_(* \(#,##0\);_(* &quot;-&quot;_);_(@_)">
                        <c:v>16500</c:v>
                      </c:pt>
                      <c:pt idx="40" formatCode="_(* #,##0_);_(* \(#,##0\);_(* &quot;-&quot;_);_(@_)">
                        <c:v>16500</c:v>
                      </c:pt>
                      <c:pt idx="41" formatCode="_(* #,##0_);_(* \(#,##0\);_(* &quot;-&quot;_);_(@_)">
                        <c:v>16500</c:v>
                      </c:pt>
                      <c:pt idx="42" formatCode="_(* #,##0_);_(* \(#,##0\);_(* &quot;-&quot;_);_(@_)">
                        <c:v>16500</c:v>
                      </c:pt>
                      <c:pt idx="43" formatCode="_(* #,##0_);_(* \(#,##0\);_(* &quot;-&quot;_);_(@_)">
                        <c:v>16500</c:v>
                      </c:pt>
                      <c:pt idx="44" formatCode="_(* #,##0_);_(* \(#,##0\);_(* &quot;-&quot;_);_(@_)">
                        <c:v>16500</c:v>
                      </c:pt>
                      <c:pt idx="45" formatCode="_(* #,##0_);_(* \(#,##0\);_(* &quot;-&quot;_);_(@_)">
                        <c:v>16500</c:v>
                      </c:pt>
                      <c:pt idx="46" formatCode="_(* #,##0_);_(* \(#,##0\);_(* &quot;-&quot;_);_(@_)">
                        <c:v>16500</c:v>
                      </c:pt>
                      <c:pt idx="47" formatCode="_(* #,##0_);_(* \(#,##0\);_(* &quot;-&quot;_);_(@_)">
                        <c:v>16500</c:v>
                      </c:pt>
                      <c:pt idx="48" formatCode="_(* #,##0_);_(* \(#,##0\);_(* &quot;-&quot;_);_(@_)">
                        <c:v>16500</c:v>
                      </c:pt>
                      <c:pt idx="49" formatCode="_(* #,##0_);_(* \(#,##0\);_(* &quot;-&quot;_);_(@_)">
                        <c:v>16500</c:v>
                      </c:pt>
                      <c:pt idx="50" formatCode="_(* #,##0_);_(* \(#,##0\);_(* &quot;-&quot;_);_(@_)">
                        <c:v>16500</c:v>
                      </c:pt>
                      <c:pt idx="51" formatCode="_(* #,##0_);_(* \(#,##0\);_(* &quot;-&quot;_);_(@_)">
                        <c:v>16500</c:v>
                      </c:pt>
                      <c:pt idx="52" formatCode="_(* #,##0_);_(* \(#,##0\);_(* &quot;-&quot;_);_(@_)">
                        <c:v>16500</c:v>
                      </c:pt>
                      <c:pt idx="53" formatCode="_(* #,##0_);_(* \(#,##0\);_(* &quot;-&quot;_);_(@_)">
                        <c:v>16500</c:v>
                      </c:pt>
                      <c:pt idx="54" formatCode="_(* #,##0_);_(* \(#,##0\);_(* &quot;-&quot;_);_(@_)">
                        <c:v>16500</c:v>
                      </c:pt>
                      <c:pt idx="55" formatCode="_(* #,##0_);_(* \(#,##0\);_(* &quot;-&quot;_);_(@_)">
                        <c:v>16500</c:v>
                      </c:pt>
                      <c:pt idx="56" formatCode="_(* #,##0_);_(* \(#,##0\);_(* &quot;-&quot;_);_(@_)">
                        <c:v>16500</c:v>
                      </c:pt>
                      <c:pt idx="57" formatCode="_(* #,##0_);_(* \(#,##0\);_(* &quot;-&quot;_);_(@_)">
                        <c:v>16500</c:v>
                      </c:pt>
                      <c:pt idx="58" formatCode="_(* #,##0_);_(* \(#,##0\);_(* &quot;-&quot;_);_(@_)">
                        <c:v>16500</c:v>
                      </c:pt>
                      <c:pt idx="59" formatCode="_(* #,##0_);_(* \(#,##0\);_(* &quot;-&quot;_);_(@_)">
                        <c:v>16500</c:v>
                      </c:pt>
                      <c:pt idx="60" formatCode="_(* #,##0_);_(* \(#,##0\);_(* &quot;-&quot;_);_(@_)">
                        <c:v>16500</c:v>
                      </c:pt>
                      <c:pt idx="61" formatCode="_(* #,##0_);_(* \(#,##0\);_(* &quot;-&quot;_);_(@_)">
                        <c:v>16500</c:v>
                      </c:pt>
                      <c:pt idx="62" formatCode="_(* #,##0_);_(* \(#,##0\);_(* &quot;-&quot;_);_(@_)">
                        <c:v>16500</c:v>
                      </c:pt>
                      <c:pt idx="63" formatCode="_(* #,##0_);_(* \(#,##0\);_(* &quot;-&quot;_);_(@_)">
                        <c:v>16500</c:v>
                      </c:pt>
                      <c:pt idx="64" formatCode="_(* #,##0_);_(* \(#,##0\);_(* &quot;-&quot;_);_(@_)">
                        <c:v>16500</c:v>
                      </c:pt>
                      <c:pt idx="65" formatCode="_(* #,##0_);_(* \(#,##0\);_(* &quot;-&quot;_);_(@_)">
                        <c:v>16500</c:v>
                      </c:pt>
                      <c:pt idx="66" formatCode="_(* #,##0_);_(* \(#,##0\);_(* &quot;-&quot;_);_(@_)">
                        <c:v>16500</c:v>
                      </c:pt>
                      <c:pt idx="67" formatCode="_(* #,##0_);_(* \(#,##0\);_(* &quot;-&quot;_);_(@_)">
                        <c:v>16500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FFB2-40B0-9028-B1404148ABBE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'2,5 Parts'!$P$6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'2,5 Parts'!$A$7:$A$74</c15:sqref>
                        </c15:formulaRef>
                      </c:ext>
                    </c:extLst>
                    <c:strCache>
                      <c:ptCount val="68"/>
                      <c:pt idx="2">
                        <c:v>X1</c:v>
                      </c:pt>
                      <c:pt idx="3">
                        <c:v>X2</c:v>
                      </c:pt>
                      <c:pt idx="4">
                        <c:v>X3</c:v>
                      </c:pt>
                      <c:pt idx="5">
                        <c:v>X4</c:v>
                      </c:pt>
                      <c:pt idx="6">
                        <c:v>X5</c:v>
                      </c:pt>
                      <c:pt idx="7">
                        <c:v>X6</c:v>
                      </c:pt>
                      <c:pt idx="8">
                        <c:v>X7</c:v>
                      </c:pt>
                      <c:pt idx="9">
                        <c:v>X8</c:v>
                      </c:pt>
                      <c:pt idx="10">
                        <c:v>X9</c:v>
                      </c:pt>
                      <c:pt idx="11">
                        <c:v>X10</c:v>
                      </c:pt>
                      <c:pt idx="12">
                        <c:v>X11</c:v>
                      </c:pt>
                      <c:pt idx="13">
                        <c:v>X12</c:v>
                      </c:pt>
                      <c:pt idx="14">
                        <c:v>X13</c:v>
                      </c:pt>
                      <c:pt idx="15">
                        <c:v>X14</c:v>
                      </c:pt>
                      <c:pt idx="16">
                        <c:v>X15</c:v>
                      </c:pt>
                      <c:pt idx="17">
                        <c:v>X16</c:v>
                      </c:pt>
                      <c:pt idx="18">
                        <c:v>X17</c:v>
                      </c:pt>
                      <c:pt idx="19">
                        <c:v>X18</c:v>
                      </c:pt>
                      <c:pt idx="20">
                        <c:v>X19</c:v>
                      </c:pt>
                      <c:pt idx="21">
                        <c:v>X20</c:v>
                      </c:pt>
                      <c:pt idx="22">
                        <c:v>X21</c:v>
                      </c:pt>
                      <c:pt idx="23">
                        <c:v>X22</c:v>
                      </c:pt>
                      <c:pt idx="24">
                        <c:v>X23</c:v>
                      </c:pt>
                      <c:pt idx="25">
                        <c:v>X24</c:v>
                      </c:pt>
                      <c:pt idx="26">
                        <c:v>X25</c:v>
                      </c:pt>
                      <c:pt idx="27">
                        <c:v>X26</c:v>
                      </c:pt>
                      <c:pt idx="28">
                        <c:v>X27</c:v>
                      </c:pt>
                      <c:pt idx="29">
                        <c:v>X28</c:v>
                      </c:pt>
                      <c:pt idx="30">
                        <c:v>X29</c:v>
                      </c:pt>
                      <c:pt idx="31">
                        <c:v>X30</c:v>
                      </c:pt>
                      <c:pt idx="32">
                        <c:v>X31</c:v>
                      </c:pt>
                      <c:pt idx="33">
                        <c:v>X32</c:v>
                      </c:pt>
                      <c:pt idx="34">
                        <c:v>X33</c:v>
                      </c:pt>
                      <c:pt idx="35">
                        <c:v>X34</c:v>
                      </c:pt>
                      <c:pt idx="36">
                        <c:v>X35</c:v>
                      </c:pt>
                      <c:pt idx="37">
                        <c:v>X36</c:v>
                      </c:pt>
                      <c:pt idx="38">
                        <c:v>X37</c:v>
                      </c:pt>
                      <c:pt idx="39">
                        <c:v>X38</c:v>
                      </c:pt>
                      <c:pt idx="40">
                        <c:v>X39</c:v>
                      </c:pt>
                      <c:pt idx="41">
                        <c:v>X40</c:v>
                      </c:pt>
                      <c:pt idx="42">
                        <c:v>X41</c:v>
                      </c:pt>
                      <c:pt idx="43">
                        <c:v>X42</c:v>
                      </c:pt>
                      <c:pt idx="44">
                        <c:v>X43</c:v>
                      </c:pt>
                      <c:pt idx="45">
                        <c:v>X44</c:v>
                      </c:pt>
                      <c:pt idx="46">
                        <c:v>X45</c:v>
                      </c:pt>
                      <c:pt idx="47">
                        <c:v>X46</c:v>
                      </c:pt>
                      <c:pt idx="48">
                        <c:v>X47</c:v>
                      </c:pt>
                      <c:pt idx="49">
                        <c:v>X48</c:v>
                      </c:pt>
                      <c:pt idx="50">
                        <c:v>X49</c:v>
                      </c:pt>
                      <c:pt idx="51">
                        <c:v>X50</c:v>
                      </c:pt>
                      <c:pt idx="52">
                        <c:v>X51</c:v>
                      </c:pt>
                      <c:pt idx="53">
                        <c:v>X52</c:v>
                      </c:pt>
                      <c:pt idx="54">
                        <c:v>X53</c:v>
                      </c:pt>
                      <c:pt idx="55">
                        <c:v>X54</c:v>
                      </c:pt>
                      <c:pt idx="56">
                        <c:v>X55</c:v>
                      </c:pt>
                      <c:pt idx="57">
                        <c:v>X56</c:v>
                      </c:pt>
                      <c:pt idx="58">
                        <c:v>X57</c:v>
                      </c:pt>
                      <c:pt idx="59">
                        <c:v>X58</c:v>
                      </c:pt>
                      <c:pt idx="60">
                        <c:v>X59</c:v>
                      </c:pt>
                      <c:pt idx="61">
                        <c:v>X60</c:v>
                      </c:pt>
                      <c:pt idx="62">
                        <c:v>X61</c:v>
                      </c:pt>
                      <c:pt idx="63">
                        <c:v>X62</c:v>
                      </c:pt>
                      <c:pt idx="64">
                        <c:v>X63</c:v>
                      </c:pt>
                      <c:pt idx="65">
                        <c:v>X64</c:v>
                      </c:pt>
                      <c:pt idx="66">
                        <c:v>X65</c:v>
                      </c:pt>
                      <c:pt idx="67">
                        <c:v>X66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'2,5 Parts'!$P$7:$P$74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0</c:v>
                      </c:pt>
                      <c:pt idx="3" formatCode="_(* #,##0_);_(* \(#,##0\);_(* &quot;-&quot;_);_(@_)">
                        <c:v>0.16</c:v>
                      </c:pt>
                      <c:pt idx="4" formatCode="_(* #,##0_);_(* \(#,##0\);_(* &quot;-&quot;_);_(@_)">
                        <c:v>-7700</c:v>
                      </c:pt>
                      <c:pt idx="5" formatCode="_(* #,##0_);_(* \(#,##0\);_(* &quot;-&quot;_);_(@_)">
                        <c:v>-4500</c:v>
                      </c:pt>
                      <c:pt idx="6" formatCode="_(* #,##0_);_(* \(#,##0\);_(* &quot;-&quot;_);_(@_)">
                        <c:v>3500</c:v>
                      </c:pt>
                      <c:pt idx="7" formatCode="_(* #,##0_);_(* \(#,##0\);_(* &quot;-&quot;_);_(@_)">
                        <c:v>9900</c:v>
                      </c:pt>
                      <c:pt idx="8" formatCode="_(* #,##0_);_(* \(#,##0\);_(* &quot;-&quot;_);_(@_)">
                        <c:v>9900.2000000000007</c:v>
                      </c:pt>
                      <c:pt idx="9" formatCode="_(* #,##0_);_(* \(#,##0\);_(* &quot;-&quot;_);_(@_)">
                        <c:v>15900</c:v>
                      </c:pt>
                      <c:pt idx="10" formatCode="_(* #,##0_);_(* \(#,##0\);_(* &quot;-&quot;_);_(@_)">
                        <c:v>21900</c:v>
                      </c:pt>
                      <c:pt idx="11" formatCode="_(* #,##0_);_(* \(#,##0\);_(* &quot;-&quot;_);_(@_)">
                        <c:v>31900</c:v>
                      </c:pt>
                      <c:pt idx="12" formatCode="_(* #,##0_);_(* \(#,##0\);_(* &quot;-&quot;_);_(@_)">
                        <c:v>37900</c:v>
                      </c:pt>
                      <c:pt idx="13" formatCode="_(* #,##0_);_(* \(#,##0\);_(* &quot;-&quot;_);_(@_)">
                        <c:v>41900</c:v>
                      </c:pt>
                      <c:pt idx="14" formatCode="_(* #,##0_);_(* \(#,##0\);_(* &quot;-&quot;_);_(@_)">
                        <c:v>45900</c:v>
                      </c:pt>
                      <c:pt idx="15" formatCode="_(* #,##0_);_(* \(#,##0\);_(* &quot;-&quot;_);_(@_)">
                        <c:v>45900.24</c:v>
                      </c:pt>
                      <c:pt idx="16" formatCode="_(* #,##0_);_(* \(#,##0\);_(* &quot;-&quot;_);_(@_)">
                        <c:v>53100</c:v>
                      </c:pt>
                      <c:pt idx="17" formatCode="_(* #,##0_);_(* \(#,##0\);_(* &quot;-&quot;_);_(@_)">
                        <c:v>65100.239999999991</c:v>
                      </c:pt>
                      <c:pt idx="18" formatCode="_(* #,##0_);_(* \(#,##0\);_(* &quot;-&quot;_);_(@_)">
                        <c:v>77100</c:v>
                      </c:pt>
                      <c:pt idx="19" formatCode="_(* #,##0_);_(* \(#,##0\);_(* &quot;-&quot;_);_(@_)">
                        <c:v>89100</c:v>
                      </c:pt>
                      <c:pt idx="20" formatCode="_(* #,##0_);_(* \(#,##0\);_(* &quot;-&quot;_);_(@_)">
                        <c:v>89100.239999999991</c:v>
                      </c:pt>
                      <c:pt idx="21" formatCode="_(* #,##0_);_(* \(#,##0\);_(* &quot;-&quot;_);_(@_)">
                        <c:v>101100</c:v>
                      </c:pt>
                      <c:pt idx="22" formatCode="_(* #,##0_);_(* \(#,##0\);_(* &quot;-&quot;_);_(@_)">
                        <c:v>113100</c:v>
                      </c:pt>
                      <c:pt idx="23" formatCode="_(* #,##0_);_(* \(#,##0\);_(* &quot;-&quot;_);_(@_)">
                        <c:v>125100</c:v>
                      </c:pt>
                      <c:pt idx="24" formatCode="_(* #,##0_);_(* \(#,##0\);_(* &quot;-&quot;_);_(@_)">
                        <c:v>137100</c:v>
                      </c:pt>
                      <c:pt idx="25" formatCode="_(* #,##0_);_(* \(#,##0\);_(* &quot;-&quot;_);_(@_)">
                        <c:v>149100</c:v>
                      </c:pt>
                      <c:pt idx="26" formatCode="_(* #,##0_);_(* \(#,##0\);_(* &quot;-&quot;_);_(@_)">
                        <c:v>161100</c:v>
                      </c:pt>
                      <c:pt idx="27" formatCode="_(* #,##0_);_(* \(#,##0\);_(* &quot;-&quot;_);_(@_)">
                        <c:v>173100</c:v>
                      </c:pt>
                      <c:pt idx="28" formatCode="_(* #,##0_);_(* \(#,##0\);_(* &quot;-&quot;_);_(@_)">
                        <c:v>185100</c:v>
                      </c:pt>
                      <c:pt idx="29" formatCode="_(* #,##0_);_(* \(#,##0\);_(* &quot;-&quot;_);_(@_)">
                        <c:v>209100</c:v>
                      </c:pt>
                      <c:pt idx="30" formatCode="_(* #,##0_);_(* \(#,##0\);_(* &quot;-&quot;_);_(@_)">
                        <c:v>233100</c:v>
                      </c:pt>
                      <c:pt idx="31" formatCode="_(* #,##0_);_(* \(#,##0\);_(* &quot;-&quot;_);_(@_)">
                        <c:v>257100</c:v>
                      </c:pt>
                      <c:pt idx="32" formatCode="_(* #,##0_);_(* \(#,##0\);_(* &quot;-&quot;_);_(@_)">
                        <c:v>281100</c:v>
                      </c:pt>
                      <c:pt idx="33" formatCode="_(* #,##0_);_(* \(#,##0\);_(* &quot;-&quot;_);_(@_)">
                        <c:v>282300</c:v>
                      </c:pt>
                      <c:pt idx="34" formatCode="_(* #,##0_);_(* \(#,##0\);_(* &quot;-&quot;_);_(@_)">
                        <c:v>305100</c:v>
                      </c:pt>
                      <c:pt idx="35" formatCode="_(* #,##0_);_(* \(#,##0\);_(* &quot;-&quot;_);_(@_)">
                        <c:v>425100</c:v>
                      </c:pt>
                      <c:pt idx="36" formatCode="_(* #,##0_);_(* \(#,##0\);_(* &quot;-&quot;_);_(@_)">
                        <c:v>521100</c:v>
                      </c:pt>
                      <c:pt idx="37" formatCode="_(* #,##0_);_(* \(#,##0\);_(* &quot;-&quot;_);_(@_)">
                        <c:v>521100.27</c:v>
                      </c:pt>
                      <c:pt idx="38" formatCode="_(* #,##0_);_(* \(#,##0\);_(* &quot;-&quot;_);_(@_)">
                        <c:v>548100</c:v>
                      </c:pt>
                      <c:pt idx="39" formatCode="_(* #,##0_);_(* \(#,##0\);_(* &quot;-&quot;_);_(@_)">
                        <c:v>602100</c:v>
                      </c:pt>
                      <c:pt idx="40" formatCode="_(* #,##0_);_(* \(#,##0\);_(* &quot;-&quot;_);_(@_)">
                        <c:v>656100</c:v>
                      </c:pt>
                      <c:pt idx="41" formatCode="_(* #,##0_);_(* \(#,##0\);_(* &quot;-&quot;_);_(@_)">
                        <c:v>683100</c:v>
                      </c:pt>
                      <c:pt idx="42" formatCode="_(* #,##0_);_(* \(#,##0\);_(* &quot;-&quot;_);_(@_)">
                        <c:v>764100</c:v>
                      </c:pt>
                      <c:pt idx="43" formatCode="_(* #,##0_);_(* \(#,##0\);_(* &quot;-&quot;_);_(@_)">
                        <c:v>818100</c:v>
                      </c:pt>
                      <c:pt idx="44" formatCode="_(* #,##0_);_(* \(#,##0\);_(* &quot;-&quot;_);_(@_)">
                        <c:v>953100</c:v>
                      </c:pt>
                      <c:pt idx="45" formatCode="_(* #,##0_);_(* \(#,##0\);_(* &quot;-&quot;_);_(@_)">
                        <c:v>1088100</c:v>
                      </c:pt>
                      <c:pt idx="46" formatCode="_(* #,##0_);_(* \(#,##0\);_(* &quot;-&quot;_);_(@_)">
                        <c:v>1223100</c:v>
                      </c:pt>
                      <c:pt idx="47" formatCode="_(* #,##0_);_(* \(#,##0\);_(* &quot;-&quot;_);_(@_)">
                        <c:v>1358100</c:v>
                      </c:pt>
                      <c:pt idx="48" formatCode="_(* #,##0_);_(* \(#,##0\);_(* &quot;-&quot;_);_(@_)">
                        <c:v>1493100</c:v>
                      </c:pt>
                      <c:pt idx="49" formatCode="_(* #,##0_);_(* \(#,##0\);_(* &quot;-&quot;_);_(@_)">
                        <c:v>1628100</c:v>
                      </c:pt>
                      <c:pt idx="50" formatCode="_(* #,##0_);_(* \(#,##0\);_(* &quot;-&quot;_);_(@_)">
                        <c:v>1763100</c:v>
                      </c:pt>
                      <c:pt idx="51" formatCode="_(* #,##0_);_(* \(#,##0\);_(* &quot;-&quot;_);_(@_)">
                        <c:v>1898100</c:v>
                      </c:pt>
                      <c:pt idx="52" formatCode="_(* #,##0_);_(* \(#,##0\);_(* &quot;-&quot;_);_(@_)">
                        <c:v>2033100</c:v>
                      </c:pt>
                      <c:pt idx="53" formatCode="_(* #,##0_);_(* \(#,##0\);_(* &quot;-&quot;_);_(@_)">
                        <c:v>2033100.32</c:v>
                      </c:pt>
                      <c:pt idx="54" formatCode="_(* #,##0_);_(* \(#,##0\);_(* &quot;-&quot;_);_(@_)">
                        <c:v>2353100</c:v>
                      </c:pt>
                      <c:pt idx="55" formatCode="_(* #,##0_);_(* \(#,##0\);_(* &quot;-&quot;_);_(@_)">
                        <c:v>2673100</c:v>
                      </c:pt>
                      <c:pt idx="56" formatCode="_(* #,##0_);_(* \(#,##0\);_(* &quot;-&quot;_);_(@_)">
                        <c:v>2993100</c:v>
                      </c:pt>
                      <c:pt idx="57" formatCode="_(* #,##0_);_(* \(#,##0\);_(* &quot;-&quot;_);_(@_)">
                        <c:v>3313100</c:v>
                      </c:pt>
                      <c:pt idx="58" formatCode="_(* #,##0_);_(* \(#,##0\);_(* &quot;-&quot;_);_(@_)">
                        <c:v>3633100</c:v>
                      </c:pt>
                      <c:pt idx="59" formatCode="_(* #,##0_);_(* \(#,##0\);_(* &quot;-&quot;_);_(@_)">
                        <c:v>3953100</c:v>
                      </c:pt>
                      <c:pt idx="60" formatCode="_(* #,##0_);_(* \(#,##0\);_(* &quot;-&quot;_);_(@_)">
                        <c:v>4273100</c:v>
                      </c:pt>
                      <c:pt idx="61" formatCode="_(* #,##0_);_(* \(#,##0\);_(* &quot;-&quot;_);_(@_)">
                        <c:v>4593100</c:v>
                      </c:pt>
                      <c:pt idx="62" formatCode="_(* #,##0_);_(* \(#,##0\);_(* &quot;-&quot;_);_(@_)">
                        <c:v>4913100</c:v>
                      </c:pt>
                      <c:pt idx="63" formatCode="_(* #,##0_);_(* \(#,##0\);_(* &quot;-&quot;_);_(@_)">
                        <c:v>5233100</c:v>
                      </c:pt>
                      <c:pt idx="64" formatCode="_(* #,##0_);_(* \(#,##0\);_(* &quot;-&quot;_);_(@_)">
                        <c:v>5553100</c:v>
                      </c:pt>
                      <c:pt idx="65" formatCode="_(* #,##0_);_(* \(#,##0\);_(* &quot;-&quot;_);_(@_)">
                        <c:v>5873100</c:v>
                      </c:pt>
                      <c:pt idx="66" formatCode="_(* #,##0_);_(* \(#,##0\);_(* &quot;-&quot;_);_(@_)">
                        <c:v>7473100</c:v>
                      </c:pt>
                      <c:pt idx="67" formatCode="_(* #,##0_);_(* \(#,##0\);_(* &quot;-&quot;_);_(@_)">
                        <c:v>9073100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FFB2-40B0-9028-B1404148ABBE}"/>
                  </c:ext>
                </c:extLst>
              </c15:ser>
            </c15:filteredLineSeries>
            <c15:filteredLine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'2,5 Parts'!$S$6</c15:sqref>
                        </c15:formulaRef>
                      </c:ext>
                    </c:extLst>
                    <c:strCache>
                      <c:ptCount val="1"/>
                      <c:pt idx="0">
                        <c:v>Ecart salaires nets B-A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'2,5 Parts'!$A$7:$A$74</c15:sqref>
                        </c15:formulaRef>
                      </c:ext>
                    </c:extLst>
                    <c:strCache>
                      <c:ptCount val="68"/>
                      <c:pt idx="2">
                        <c:v>X1</c:v>
                      </c:pt>
                      <c:pt idx="3">
                        <c:v>X2</c:v>
                      </c:pt>
                      <c:pt idx="4">
                        <c:v>X3</c:v>
                      </c:pt>
                      <c:pt idx="5">
                        <c:v>X4</c:v>
                      </c:pt>
                      <c:pt idx="6">
                        <c:v>X5</c:v>
                      </c:pt>
                      <c:pt idx="7">
                        <c:v>X6</c:v>
                      </c:pt>
                      <c:pt idx="8">
                        <c:v>X7</c:v>
                      </c:pt>
                      <c:pt idx="9">
                        <c:v>X8</c:v>
                      </c:pt>
                      <c:pt idx="10">
                        <c:v>X9</c:v>
                      </c:pt>
                      <c:pt idx="11">
                        <c:v>X10</c:v>
                      </c:pt>
                      <c:pt idx="12">
                        <c:v>X11</c:v>
                      </c:pt>
                      <c:pt idx="13">
                        <c:v>X12</c:v>
                      </c:pt>
                      <c:pt idx="14">
                        <c:v>X13</c:v>
                      </c:pt>
                      <c:pt idx="15">
                        <c:v>X14</c:v>
                      </c:pt>
                      <c:pt idx="16">
                        <c:v>X15</c:v>
                      </c:pt>
                      <c:pt idx="17">
                        <c:v>X16</c:v>
                      </c:pt>
                      <c:pt idx="18">
                        <c:v>X17</c:v>
                      </c:pt>
                      <c:pt idx="19">
                        <c:v>X18</c:v>
                      </c:pt>
                      <c:pt idx="20">
                        <c:v>X19</c:v>
                      </c:pt>
                      <c:pt idx="21">
                        <c:v>X20</c:v>
                      </c:pt>
                      <c:pt idx="22">
                        <c:v>X21</c:v>
                      </c:pt>
                      <c:pt idx="23">
                        <c:v>X22</c:v>
                      </c:pt>
                      <c:pt idx="24">
                        <c:v>X23</c:v>
                      </c:pt>
                      <c:pt idx="25">
                        <c:v>X24</c:v>
                      </c:pt>
                      <c:pt idx="26">
                        <c:v>X25</c:v>
                      </c:pt>
                      <c:pt idx="27">
                        <c:v>X26</c:v>
                      </c:pt>
                      <c:pt idx="28">
                        <c:v>X27</c:v>
                      </c:pt>
                      <c:pt idx="29">
                        <c:v>X28</c:v>
                      </c:pt>
                      <c:pt idx="30">
                        <c:v>X29</c:v>
                      </c:pt>
                      <c:pt idx="31">
                        <c:v>X30</c:v>
                      </c:pt>
                      <c:pt idx="32">
                        <c:v>X31</c:v>
                      </c:pt>
                      <c:pt idx="33">
                        <c:v>X32</c:v>
                      </c:pt>
                      <c:pt idx="34">
                        <c:v>X33</c:v>
                      </c:pt>
                      <c:pt idx="35">
                        <c:v>X34</c:v>
                      </c:pt>
                      <c:pt idx="36">
                        <c:v>X35</c:v>
                      </c:pt>
                      <c:pt idx="37">
                        <c:v>X36</c:v>
                      </c:pt>
                      <c:pt idx="38">
                        <c:v>X37</c:v>
                      </c:pt>
                      <c:pt idx="39">
                        <c:v>X38</c:v>
                      </c:pt>
                      <c:pt idx="40">
                        <c:v>X39</c:v>
                      </c:pt>
                      <c:pt idx="41">
                        <c:v>X40</c:v>
                      </c:pt>
                      <c:pt idx="42">
                        <c:v>X41</c:v>
                      </c:pt>
                      <c:pt idx="43">
                        <c:v>X42</c:v>
                      </c:pt>
                      <c:pt idx="44">
                        <c:v>X43</c:v>
                      </c:pt>
                      <c:pt idx="45">
                        <c:v>X44</c:v>
                      </c:pt>
                      <c:pt idx="46">
                        <c:v>X45</c:v>
                      </c:pt>
                      <c:pt idx="47">
                        <c:v>X46</c:v>
                      </c:pt>
                      <c:pt idx="48">
                        <c:v>X47</c:v>
                      </c:pt>
                      <c:pt idx="49">
                        <c:v>X48</c:v>
                      </c:pt>
                      <c:pt idx="50">
                        <c:v>X49</c:v>
                      </c:pt>
                      <c:pt idx="51">
                        <c:v>X50</c:v>
                      </c:pt>
                      <c:pt idx="52">
                        <c:v>X51</c:v>
                      </c:pt>
                      <c:pt idx="53">
                        <c:v>X52</c:v>
                      </c:pt>
                      <c:pt idx="54">
                        <c:v>X53</c:v>
                      </c:pt>
                      <c:pt idx="55">
                        <c:v>X54</c:v>
                      </c:pt>
                      <c:pt idx="56">
                        <c:v>X55</c:v>
                      </c:pt>
                      <c:pt idx="57">
                        <c:v>X56</c:v>
                      </c:pt>
                      <c:pt idx="58">
                        <c:v>X57</c:v>
                      </c:pt>
                      <c:pt idx="59">
                        <c:v>X58</c:v>
                      </c:pt>
                      <c:pt idx="60">
                        <c:v>X59</c:v>
                      </c:pt>
                      <c:pt idx="61">
                        <c:v>X60</c:v>
                      </c:pt>
                      <c:pt idx="62">
                        <c:v>X61</c:v>
                      </c:pt>
                      <c:pt idx="63">
                        <c:v>X62</c:v>
                      </c:pt>
                      <c:pt idx="64">
                        <c:v>X63</c:v>
                      </c:pt>
                      <c:pt idx="65">
                        <c:v>X64</c:v>
                      </c:pt>
                      <c:pt idx="66">
                        <c:v>X65</c:v>
                      </c:pt>
                      <c:pt idx="67">
                        <c:v>X66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'2,5 Parts'!$S$7:$S$74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2" formatCode="_(* #,##0_);_(* \(#,##0\);_(* &quot;-&quot;_);_(@_)">
                        <c:v>0</c:v>
                      </c:pt>
                      <c:pt idx="3" formatCode="_(* #,##0_);_(* \(#,##0\);_(* &quot;-&quot;_);_(@_)">
                        <c:v>900.01200000000244</c:v>
                      </c:pt>
                      <c:pt idx="4" formatCode="_(* #,##0_);_(* \(#,##0\);_(* &quot;-&quot;_);_(@_)">
                        <c:v>4244</c:v>
                      </c:pt>
                      <c:pt idx="5" formatCode="_(* #,##0_);_(* \(#,##0\);_(* &quot;-&quot;_);_(@_)">
                        <c:v>6002</c:v>
                      </c:pt>
                      <c:pt idx="6" formatCode="_(* #,##0_);_(* \(#,##0\);_(* &quot;-&quot;_);_(@_)">
                        <c:v>8583</c:v>
                      </c:pt>
                      <c:pt idx="7" formatCode="_(* #,##0_);_(* \(#,##0\);_(* &quot;-&quot;_);_(@_)">
                        <c:v>7581</c:v>
                      </c:pt>
                      <c:pt idx="8" formatCode="_(* #,##0_);_(* \(#,##0\);_(* &quot;-&quot;_);_(@_)">
                        <c:v>7580.8119999999763</c:v>
                      </c:pt>
                      <c:pt idx="9" formatCode="_(* #,##0_);_(* \(#,##0\);_(* &quot;-&quot;_);_(@_)">
                        <c:v>6340</c:v>
                      </c:pt>
                      <c:pt idx="10" formatCode="_(* #,##0_);_(* \(#,##0\);_(* &quot;-&quot;_);_(@_)">
                        <c:v>5455</c:v>
                      </c:pt>
                      <c:pt idx="11" formatCode="_(* #,##0_);_(* \(#,##0\);_(* &quot;-&quot;_);_(@_)">
                        <c:v>4694</c:v>
                      </c:pt>
                      <c:pt idx="12" formatCode="_(* #,##0_);_(* \(#,##0\);_(* &quot;-&quot;_);_(@_)">
                        <c:v>4463</c:v>
                      </c:pt>
                      <c:pt idx="13" formatCode="_(* #,##0_);_(* \(#,##0\);_(* &quot;-&quot;_);_(@_)">
                        <c:v>4309</c:v>
                      </c:pt>
                      <c:pt idx="14" formatCode="_(* #,##0_);_(* \(#,##0\);_(* &quot;-&quot;_);_(@_)">
                        <c:v>4155</c:v>
                      </c:pt>
                      <c:pt idx="15" formatCode="_(* #,##0_);_(* \(#,##0\);_(* &quot;-&quot;_);_(@_)">
                        <c:v>4154.7719999999972</c:v>
                      </c:pt>
                      <c:pt idx="16" formatCode="_(* #,##0_);_(* \(#,##0\);_(* &quot;-&quot;_);_(@_)">
                        <c:v>2724</c:v>
                      </c:pt>
                      <c:pt idx="17" formatCode="_(* #,##0_);_(* \(#,##0\);_(* &quot;-&quot;_);_(@_)">
                        <c:v>338.77199999999721</c:v>
                      </c:pt>
                      <c:pt idx="18" formatCode="_(* #,##0_);_(* \(#,##0\);_(* &quot;-&quot;_);_(@_)">
                        <c:v>-1126</c:v>
                      </c:pt>
                      <c:pt idx="19" formatCode="_(* #,##0_);_(* \(#,##0\);_(* &quot;-&quot;_);_(@_)">
                        <c:v>-2508</c:v>
                      </c:pt>
                      <c:pt idx="20" formatCode="_(* #,##0_);_(* \(#,##0\);_(* &quot;-&quot;_);_(@_)">
                        <c:v>-2508.2280000000028</c:v>
                      </c:pt>
                      <c:pt idx="21" formatCode="_(* #,##0_);_(* \(#,##0\);_(* &quot;-&quot;_);_(@_)">
                        <c:v>-3890</c:v>
                      </c:pt>
                      <c:pt idx="22" formatCode="_(* #,##0_);_(* \(#,##0\);_(* &quot;-&quot;_);_(@_)">
                        <c:v>-5272</c:v>
                      </c:pt>
                      <c:pt idx="23" formatCode="_(* #,##0_);_(* \(#,##0\);_(* &quot;-&quot;_);_(@_)">
                        <c:v>-6654</c:v>
                      </c:pt>
                      <c:pt idx="24" formatCode="_(* #,##0_);_(* \(#,##0\);_(* &quot;-&quot;_);_(@_)">
                        <c:v>-8036</c:v>
                      </c:pt>
                      <c:pt idx="25" formatCode="_(* #,##0_);_(* \(#,##0\);_(* &quot;-&quot;_);_(@_)">
                        <c:v>-9418</c:v>
                      </c:pt>
                      <c:pt idx="26" formatCode="_(* #,##0_);_(* \(#,##0\);_(* &quot;-&quot;_);_(@_)">
                        <c:v>-10572</c:v>
                      </c:pt>
                      <c:pt idx="27" formatCode="_(* #,##0_);_(* \(#,##0\);_(* &quot;-&quot;_);_(@_)">
                        <c:v>-10171</c:v>
                      </c:pt>
                      <c:pt idx="28" formatCode="_(* #,##0_);_(* \(#,##0\);_(* &quot;-&quot;_);_(@_)">
                        <c:v>-9770</c:v>
                      </c:pt>
                      <c:pt idx="29" formatCode="_(* #,##0_);_(* \(#,##0\);_(* &quot;-&quot;_);_(@_)">
                        <c:v>-8968</c:v>
                      </c:pt>
                      <c:pt idx="30" formatCode="_(* #,##0_);_(* \(#,##0\);_(* &quot;-&quot;_);_(@_)">
                        <c:v>-8166</c:v>
                      </c:pt>
                      <c:pt idx="31" formatCode="_(* #,##0_);_(* \(#,##0\);_(* &quot;-&quot;_);_(@_)">
                        <c:v>-7363</c:v>
                      </c:pt>
                      <c:pt idx="32" formatCode="_(* #,##0_);_(* \(#,##0\);_(* &quot;-&quot;_);_(@_)">
                        <c:v>-6561</c:v>
                      </c:pt>
                      <c:pt idx="33" formatCode="_(* #,##0_);_(* \(#,##0\);_(* &quot;-&quot;_);_(@_)">
                        <c:v>-6521</c:v>
                      </c:pt>
                      <c:pt idx="34" formatCode="_(* #,##0_);_(* \(#,##0\);_(* &quot;-&quot;_);_(@_)">
                        <c:v>-5759</c:v>
                      </c:pt>
                      <c:pt idx="35" formatCode="_(* #,##0_);_(* \(#,##0\);_(* &quot;-&quot;_);_(@_)">
                        <c:v>10715</c:v>
                      </c:pt>
                      <c:pt idx="36" formatCode="_(* #,##0_);_(* \(#,##0\);_(* &quot;-&quot;_);_(@_)">
                        <c:v>26221</c:v>
                      </c:pt>
                      <c:pt idx="37" formatCode="_(* #,##0_);_(* \(#,##0\);_(* &quot;-&quot;_);_(@_)">
                        <c:v>26220.742000000086</c:v>
                      </c:pt>
                      <c:pt idx="38" formatCode="_(* #,##0_);_(* \(#,##0\);_(* &quot;-&quot;_);_(@_)">
                        <c:v>27097</c:v>
                      </c:pt>
                      <c:pt idx="39" formatCode="_(* #,##0_);_(* \(#,##0\);_(* &quot;-&quot;_);_(@_)">
                        <c:v>28850</c:v>
                      </c:pt>
                      <c:pt idx="40" formatCode="_(* #,##0_);_(* \(#,##0\);_(* &quot;-&quot;_);_(@_)">
                        <c:v>30604</c:v>
                      </c:pt>
                      <c:pt idx="41" formatCode="_(* #,##0_);_(* \(#,##0\);_(* &quot;-&quot;_);_(@_)">
                        <c:v>31480</c:v>
                      </c:pt>
                      <c:pt idx="42" formatCode="_(* #,##0_);_(* \(#,##0\);_(* &quot;-&quot;_);_(@_)">
                        <c:v>34110</c:v>
                      </c:pt>
                      <c:pt idx="43" formatCode="_(* #,##0_);_(* \(#,##0\);_(* &quot;-&quot;_);_(@_)">
                        <c:v>36757</c:v>
                      </c:pt>
                      <c:pt idx="44" formatCode="_(* #,##0_);_(* \(#,##0\);_(* &quot;-&quot;_);_(@_)">
                        <c:v>60595</c:v>
                      </c:pt>
                      <c:pt idx="45" formatCode="_(* #,##0_);_(* \(#,##0\);_(* &quot;-&quot;_);_(@_)">
                        <c:v>84432</c:v>
                      </c:pt>
                      <c:pt idx="46" formatCode="_(* #,##0_);_(* \(#,##0\);_(* &quot;-&quot;_);_(@_)">
                        <c:v>108270</c:v>
                      </c:pt>
                      <c:pt idx="47" formatCode="_(* #,##0_);_(* \(#,##0\);_(* &quot;-&quot;_);_(@_)">
                        <c:v>132107</c:v>
                      </c:pt>
                      <c:pt idx="48" formatCode="_(* #,##0_);_(* \(#,##0\);_(* &quot;-&quot;_);_(@_)">
                        <c:v>155945</c:v>
                      </c:pt>
                      <c:pt idx="49" formatCode="_(* #,##0_);_(* \(#,##0\);_(* &quot;-&quot;_);_(@_)">
                        <c:v>179782</c:v>
                      </c:pt>
                      <c:pt idx="50" formatCode="_(* #,##0_);_(* \(#,##0\);_(* &quot;-&quot;_);_(@_)">
                        <c:v>203620</c:v>
                      </c:pt>
                      <c:pt idx="51" formatCode="_(* #,##0_);_(* \(#,##0\);_(* &quot;-&quot;_);_(@_)">
                        <c:v>227457</c:v>
                      </c:pt>
                      <c:pt idx="52" formatCode="_(* #,##0_);_(* \(#,##0\);_(* &quot;-&quot;_);_(@_)">
                        <c:v>251295</c:v>
                      </c:pt>
                      <c:pt idx="53" formatCode="_(* #,##0_);_(* \(#,##0\);_(* &quot;-&quot;_);_(@_)">
                        <c:v>251294.69199999981</c:v>
                      </c:pt>
                      <c:pt idx="54" formatCode="_(* #,##0_);_(* \(#,##0\);_(* &quot;-&quot;_);_(@_)">
                        <c:v>248970</c:v>
                      </c:pt>
                      <c:pt idx="55" formatCode="_(* #,##0_);_(* \(#,##0\);_(* &quot;-&quot;_);_(@_)">
                        <c:v>246645</c:v>
                      </c:pt>
                      <c:pt idx="56" formatCode="_(* #,##0_);_(* \(#,##0\);_(* &quot;-&quot;_);_(@_)">
                        <c:v>244320</c:v>
                      </c:pt>
                      <c:pt idx="57" formatCode="_(* #,##0_);_(* \(#,##0\);_(* &quot;-&quot;_);_(@_)">
                        <c:v>241995</c:v>
                      </c:pt>
                      <c:pt idx="58" formatCode="_(* #,##0_);_(* \(#,##0\);_(* &quot;-&quot;_);_(@_)">
                        <c:v>239670</c:v>
                      </c:pt>
                      <c:pt idx="59" formatCode="_(* #,##0_);_(* \(#,##0\);_(* &quot;-&quot;_);_(@_)">
                        <c:v>237345</c:v>
                      </c:pt>
                      <c:pt idx="60" formatCode="_(* #,##0_);_(* \(#,##0\);_(* &quot;-&quot;_);_(@_)">
                        <c:v>235020</c:v>
                      </c:pt>
                      <c:pt idx="61" formatCode="_(* #,##0_);_(* \(#,##0\);_(* &quot;-&quot;_);_(@_)">
                        <c:v>232695</c:v>
                      </c:pt>
                      <c:pt idx="62" formatCode="_(* #,##0_);_(* \(#,##0\);_(* &quot;-&quot;_);_(@_)">
                        <c:v>230370</c:v>
                      </c:pt>
                      <c:pt idx="63" formatCode="_(* #,##0_);_(* \(#,##0\);_(* &quot;-&quot;_);_(@_)">
                        <c:v>228045</c:v>
                      </c:pt>
                      <c:pt idx="64" formatCode="_(* #,##0_);_(* \(#,##0\);_(* &quot;-&quot;_);_(@_)">
                        <c:v>225720</c:v>
                      </c:pt>
                      <c:pt idx="65" formatCode="_(* #,##0_);_(* \(#,##0\);_(* &quot;-&quot;_);_(@_)">
                        <c:v>223395</c:v>
                      </c:pt>
                      <c:pt idx="66" formatCode="_(* #,##0_);_(* \(#,##0\);_(* &quot;-&quot;_);_(@_)">
                        <c:v>211770</c:v>
                      </c:pt>
                      <c:pt idx="67" formatCode="_(* #,##0_);_(* \(#,##0\);_(* &quot;-&quot;_);_(@_)">
                        <c:v>200145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FFB2-40B0-9028-B1404148ABBE}"/>
                  </c:ext>
                </c:extLst>
              </c15:ser>
            </c15:filteredLineSeries>
            <c15:filteredLine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'2,5 Parts'!$T$6</c15:sqref>
                        </c15:formulaRef>
                      </c:ext>
                    </c:extLst>
                    <c:strCache>
                      <c:ptCount val="1"/>
                      <c:pt idx="0">
                        <c:v>Taux de variation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'2,5 Parts'!$A$7:$A$74</c15:sqref>
                        </c15:formulaRef>
                      </c:ext>
                    </c:extLst>
                    <c:strCache>
                      <c:ptCount val="68"/>
                      <c:pt idx="2">
                        <c:v>X1</c:v>
                      </c:pt>
                      <c:pt idx="3">
                        <c:v>X2</c:v>
                      </c:pt>
                      <c:pt idx="4">
                        <c:v>X3</c:v>
                      </c:pt>
                      <c:pt idx="5">
                        <c:v>X4</c:v>
                      </c:pt>
                      <c:pt idx="6">
                        <c:v>X5</c:v>
                      </c:pt>
                      <c:pt idx="7">
                        <c:v>X6</c:v>
                      </c:pt>
                      <c:pt idx="8">
                        <c:v>X7</c:v>
                      </c:pt>
                      <c:pt idx="9">
                        <c:v>X8</c:v>
                      </c:pt>
                      <c:pt idx="10">
                        <c:v>X9</c:v>
                      </c:pt>
                      <c:pt idx="11">
                        <c:v>X10</c:v>
                      </c:pt>
                      <c:pt idx="12">
                        <c:v>X11</c:v>
                      </c:pt>
                      <c:pt idx="13">
                        <c:v>X12</c:v>
                      </c:pt>
                      <c:pt idx="14">
                        <c:v>X13</c:v>
                      </c:pt>
                      <c:pt idx="15">
                        <c:v>X14</c:v>
                      </c:pt>
                      <c:pt idx="16">
                        <c:v>X15</c:v>
                      </c:pt>
                      <c:pt idx="17">
                        <c:v>X16</c:v>
                      </c:pt>
                      <c:pt idx="18">
                        <c:v>X17</c:v>
                      </c:pt>
                      <c:pt idx="19">
                        <c:v>X18</c:v>
                      </c:pt>
                      <c:pt idx="20">
                        <c:v>X19</c:v>
                      </c:pt>
                      <c:pt idx="21">
                        <c:v>X20</c:v>
                      </c:pt>
                      <c:pt idx="22">
                        <c:v>X21</c:v>
                      </c:pt>
                      <c:pt idx="23">
                        <c:v>X22</c:v>
                      </c:pt>
                      <c:pt idx="24">
                        <c:v>X23</c:v>
                      </c:pt>
                      <c:pt idx="25">
                        <c:v>X24</c:v>
                      </c:pt>
                      <c:pt idx="26">
                        <c:v>X25</c:v>
                      </c:pt>
                      <c:pt idx="27">
                        <c:v>X26</c:v>
                      </c:pt>
                      <c:pt idx="28">
                        <c:v>X27</c:v>
                      </c:pt>
                      <c:pt idx="29">
                        <c:v>X28</c:v>
                      </c:pt>
                      <c:pt idx="30">
                        <c:v>X29</c:v>
                      </c:pt>
                      <c:pt idx="31">
                        <c:v>X30</c:v>
                      </c:pt>
                      <c:pt idx="32">
                        <c:v>X31</c:v>
                      </c:pt>
                      <c:pt idx="33">
                        <c:v>X32</c:v>
                      </c:pt>
                      <c:pt idx="34">
                        <c:v>X33</c:v>
                      </c:pt>
                      <c:pt idx="35">
                        <c:v>X34</c:v>
                      </c:pt>
                      <c:pt idx="36">
                        <c:v>X35</c:v>
                      </c:pt>
                      <c:pt idx="37">
                        <c:v>X36</c:v>
                      </c:pt>
                      <c:pt idx="38">
                        <c:v>X37</c:v>
                      </c:pt>
                      <c:pt idx="39">
                        <c:v>X38</c:v>
                      </c:pt>
                      <c:pt idx="40">
                        <c:v>X39</c:v>
                      </c:pt>
                      <c:pt idx="41">
                        <c:v>X40</c:v>
                      </c:pt>
                      <c:pt idx="42">
                        <c:v>X41</c:v>
                      </c:pt>
                      <c:pt idx="43">
                        <c:v>X42</c:v>
                      </c:pt>
                      <c:pt idx="44">
                        <c:v>X43</c:v>
                      </c:pt>
                      <c:pt idx="45">
                        <c:v>X44</c:v>
                      </c:pt>
                      <c:pt idx="46">
                        <c:v>X45</c:v>
                      </c:pt>
                      <c:pt idx="47">
                        <c:v>X46</c:v>
                      </c:pt>
                      <c:pt idx="48">
                        <c:v>X47</c:v>
                      </c:pt>
                      <c:pt idx="49">
                        <c:v>X48</c:v>
                      </c:pt>
                      <c:pt idx="50">
                        <c:v>X49</c:v>
                      </c:pt>
                      <c:pt idx="51">
                        <c:v>X50</c:v>
                      </c:pt>
                      <c:pt idx="52">
                        <c:v>X51</c:v>
                      </c:pt>
                      <c:pt idx="53">
                        <c:v>X52</c:v>
                      </c:pt>
                      <c:pt idx="54">
                        <c:v>X53</c:v>
                      </c:pt>
                      <c:pt idx="55">
                        <c:v>X54</c:v>
                      </c:pt>
                      <c:pt idx="56">
                        <c:v>X55</c:v>
                      </c:pt>
                      <c:pt idx="57">
                        <c:v>X56</c:v>
                      </c:pt>
                      <c:pt idx="58">
                        <c:v>X57</c:v>
                      </c:pt>
                      <c:pt idx="59">
                        <c:v>X58</c:v>
                      </c:pt>
                      <c:pt idx="60">
                        <c:v>X59</c:v>
                      </c:pt>
                      <c:pt idx="61">
                        <c:v>X60</c:v>
                      </c:pt>
                      <c:pt idx="62">
                        <c:v>X61</c:v>
                      </c:pt>
                      <c:pt idx="63">
                        <c:v>X62</c:v>
                      </c:pt>
                      <c:pt idx="64">
                        <c:v>X63</c:v>
                      </c:pt>
                      <c:pt idx="65">
                        <c:v>X64</c:v>
                      </c:pt>
                      <c:pt idx="66">
                        <c:v>X65</c:v>
                      </c:pt>
                      <c:pt idx="67">
                        <c:v>X66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'2,5 Parts'!$T$7:$T$74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2" formatCode="_-* #,##0.00_-;\-* #,##0.00_-;_-* &quot;-&quot;_-;_-@_-">
                        <c:v>0</c:v>
                      </c:pt>
                      <c:pt idx="3" formatCode="_-* #,##0.00_-;\-* #,##0.00_-;_-* &quot;-&quot;_-;_-@_-">
                        <c:v>-1.2000000000000033</c:v>
                      </c:pt>
                      <c:pt idx="4" formatCode="_-* #,##0.00_-;\-* #,##0.00_-;_-* &quot;-&quot;_-;_-@_-">
                        <c:v>-3.2646153846153845</c:v>
                      </c:pt>
                      <c:pt idx="5" formatCode="_-* #,##0.00_-;\-* #,##0.00_-;_-* &quot;-&quot;_-;_-@_-">
                        <c:v>-4.0013333333333332</c:v>
                      </c:pt>
                      <c:pt idx="6" formatCode="_-* #,##0.00_-;\-* #,##0.00_-;_-* &quot;-&quot;_-;_-@_-">
                        <c:v>-4.3679389312977097</c:v>
                      </c:pt>
                      <c:pt idx="7" formatCode="_-* #,##0.00_-;\-* #,##0.00_-;_-* &quot;-&quot;_-;_-@_-">
                        <c:v>-3.2946544980443284</c:v>
                      </c:pt>
                      <c:pt idx="8" formatCode="_-* #,##0.00_-;\-* #,##0.00_-;_-* &quot;-&quot;_-;_-@_-">
                        <c:v>-3.2945613400735576</c:v>
                      </c:pt>
                      <c:pt idx="9" formatCode="_-* #,##0.00_-;\-* #,##0.00_-;_-* &quot;-&quot;_-;_-@_-">
                        <c:v>-2.4950806768988585</c:v>
                      </c:pt>
                      <c:pt idx="10" formatCode="_-* #,##0.00_-;\-* #,##0.00_-;_-* &quot;-&quot;_-;_-@_-">
                        <c:v>-1.9615246314275443</c:v>
                      </c:pt>
                      <c:pt idx="11" formatCode="_-* #,##0.00_-;\-* #,##0.00_-;_-* &quot;-&quot;_-;_-@_-">
                        <c:v>-1.4756365922665828</c:v>
                      </c:pt>
                      <c:pt idx="12" formatCode="_-* #,##0.00_-;\-* #,##0.00_-;_-* &quot;-&quot;_-;_-@_-">
                        <c:v>-1.3045893013738672</c:v>
                      </c:pt>
                      <c:pt idx="13" formatCode="_-* #,##0.00_-;\-* #,##0.00_-;_-* &quot;-&quot;_-;_-@_-">
                        <c:v>-1.2032951689472213</c:v>
                      </c:pt>
                      <c:pt idx="14" formatCode="_-* #,##0.00_-;\-* #,##0.00_-;_-* &quot;-&quot;_-;_-@_-">
                        <c:v>-1.1106655974338413</c:v>
                      </c:pt>
                      <c:pt idx="15" formatCode="_-* #,##0.00_-;\-* #,##0.00_-;_-* &quot;-&quot;_-;_-@_-">
                        <c:v>-1.1106023949269703</c:v>
                      </c:pt>
                      <c:pt idx="16" formatCode="_-* #,##0.00_-;\-* #,##0.00_-;_-* &quot;-&quot;_-;_-@_-">
                        <c:v>-0.68631897203325776</c:v>
                      </c:pt>
                      <c:pt idx="17" formatCode="_-* #,##0.00_-;\-* #,##0.00_-;_-* &quot;-&quot;_-;_-@_-">
                        <c:v>-7.7896391811317411E-2</c:v>
                      </c:pt>
                      <c:pt idx="18" formatCode="_-* #,##0.00_-;\-* #,##0.00_-;_-* &quot;-&quot;_-;_-@_-">
                        <c:v>0.23810530767604146</c:v>
                      </c:pt>
                      <c:pt idx="19" formatCode="_-* #,##0.00_-;\-* #,##0.00_-;_-* &quot;-&quot;_-;_-@_-">
                        <c:v>0.49089841456253669</c:v>
                      </c:pt>
                      <c:pt idx="20" formatCode="_-* #,##0.00_-;\-* #,##0.00_-;_-* &quot;-&quot;_-;_-@_-">
                        <c:v>0.4909423113796117</c:v>
                      </c:pt>
                      <c:pt idx="21" formatCode="_-* #,##0.00_-;\-* #,##0.00_-;_-* &quot;-&quot;_-;_-@_-">
                        <c:v>0.70869010748770267</c:v>
                      </c:pt>
                      <c:pt idx="22" formatCode="_-* #,##0.00_-;\-* #,##0.00_-;_-* &quot;-&quot;_-;_-@_-">
                        <c:v>0.89827909354234114</c:v>
                      </c:pt>
                      <c:pt idx="23" formatCode="_-* #,##0.00_-;\-* #,##0.00_-;_-* &quot;-&quot;_-;_-@_-">
                        <c:v>1.0648103696591456</c:v>
                      </c:pt>
                      <c:pt idx="24" formatCode="_-* #,##0.00_-;\-* #,##0.00_-;_-* &quot;-&quot;_-;_-@_-">
                        <c:v>1.2122492080253433</c:v>
                      </c:pt>
                      <c:pt idx="25" formatCode="_-* #,##0.00_-;\-* #,##0.00_-;_-* &quot;-&quot;_-;_-@_-">
                        <c:v>1.3437009559138251</c:v>
                      </c:pt>
                      <c:pt idx="26" formatCode="_-* #,##0.00_-;\-* #,##0.00_-;_-* &quot;-&quot;_-;_-@_-">
                        <c:v>1.4307754770604955</c:v>
                      </c:pt>
                      <c:pt idx="27" formatCode="_-* #,##0.00_-;\-* #,##0.00_-;_-* &quot;-&quot;_-;_-@_-">
                        <c:v>1.3091775003217918</c:v>
                      </c:pt>
                      <c:pt idx="28" formatCode="_-* #,##0.00_-;\-* #,##0.00_-;_-* &quot;-&quot;_-;_-@_-">
                        <c:v>1.1989201128972882</c:v>
                      </c:pt>
                      <c:pt idx="29" formatCode="_-* #,##0.00_-;\-* #,##0.00_-;_-* &quot;-&quot;_-;_-@_-">
                        <c:v>1.0066225165562914</c:v>
                      </c:pt>
                      <c:pt idx="30" formatCode="_-* #,##0.00_-;\-* #,##0.00_-;_-* &quot;-&quot;_-;_-@_-">
                        <c:v>0.84455476264349993</c:v>
                      </c:pt>
                      <c:pt idx="31" formatCode="_-* #,##0.00_-;\-* #,##0.00_-;_-* &quot;-&quot;_-;_-@_-">
                        <c:v>0.70601208169527285</c:v>
                      </c:pt>
                      <c:pt idx="32" formatCode="_-* #,##0.00_-;\-* #,##0.00_-;_-* &quot;-&quot;_-;_-@_-">
                        <c:v>0.58637947984627758</c:v>
                      </c:pt>
                      <c:pt idx="33" formatCode="_-* #,##0.00_-;\-* #,##0.00_-;_-* &quot;-&quot;_-;_-@_-">
                        <c:v>0.58083192304266507</c:v>
                      </c:pt>
                      <c:pt idx="34" formatCode="_-* #,##0.00_-;\-* #,##0.00_-;_-* &quot;-&quot;_-;_-@_-">
                        <c:v>0.48196501799313751</c:v>
                      </c:pt>
                      <c:pt idx="35" formatCode="_-* #,##0.00_-;\-* #,##0.00_-;_-* &quot;-&quot;_-;_-@_-">
                        <c:v>-0.68036065781954402</c:v>
                      </c:pt>
                      <c:pt idx="36" formatCode="_-* #,##0.00_-;\-* #,##0.00_-;_-* &quot;-&quot;_-;_-@_-">
                        <c:v>-1.3955505881100643</c:v>
                      </c:pt>
                      <c:pt idx="37" formatCode="_-* #,##0.00_-;\-* #,##0.00_-;_-* &quot;-&quot;_-;_-@_-">
                        <c:v>-1.3955363144704342</c:v>
                      </c:pt>
                      <c:pt idx="38" formatCode="_-* #,##0.00_-;\-* #,##0.00_-;_-* &quot;-&quot;_-;_-@_-">
                        <c:v>-1.3882371023105693</c:v>
                      </c:pt>
                      <c:pt idx="39" formatCode="_-* #,##0.00_-;\-* #,##0.00_-;_-* &quot;-&quot;_-;_-@_-">
                        <c:v>-1.375184708518042</c:v>
                      </c:pt>
                      <c:pt idx="40" formatCode="_-* #,##0.00_-;\-* #,##0.00_-;_-* &quot;-&quot;_-;_-@_-">
                        <c:v>-1.3638753955167342</c:v>
                      </c:pt>
                      <c:pt idx="41" formatCode="_-* #,##0.00_-;\-* #,##0.00_-;_-* &quot;-&quot;_-;_-@_-">
                        <c:v>-1.3587120721653934</c:v>
                      </c:pt>
                      <c:pt idx="42" formatCode="_-* #,##0.00_-;\-* #,##0.00_-;_-* &quot;-&quot;_-;_-@_-">
                        <c:v>-1.3450845853543121</c:v>
                      </c:pt>
                      <c:pt idx="43" formatCode="_-* #,##0.00_-;\-* #,##0.00_-;_-* &quot;-&quot;_-;_-@_-">
                        <c:v>-1.3705581863604162</c:v>
                      </c:pt>
                      <c:pt idx="44" formatCode="_-* #,##0.00_-;\-* #,##0.00_-;_-* &quot;-&quot;_-;_-@_-">
                        <c:v>-1.9887426564705109</c:v>
                      </c:pt>
                      <c:pt idx="45" formatCode="_-* #,##0.00_-;\-* #,##0.00_-;_-* &quot;-&quot;_-;_-@_-">
                        <c:v>-2.4746329024883496</c:v>
                      </c:pt>
                      <c:pt idx="46" formatCode="_-* #,##0.00_-;\-* #,##0.00_-;_-* &quot;-&quot;_-;_-@_-">
                        <c:v>-2.8666366596944584</c:v>
                      </c:pt>
                      <c:pt idx="47" formatCode="_-* #,##0.00_-;\-* #,##0.00_-;_-* &quot;-&quot;_-;_-@_-">
                        <c:v>-3.1895265457881647</c:v>
                      </c:pt>
                      <c:pt idx="48" formatCode="_-* #,##0.00_-;\-* #,##0.00_-;_-* &quot;-&quot;_-;_-@_-">
                        <c:v>-3.4601388981339722</c:v>
                      </c:pt>
                      <c:pt idx="49" formatCode="_-* #,##0.00_-;\-* #,##0.00_-;_-* &quot;-&quot;_-;_-@_-">
                        <c:v>-3.6901824750097498</c:v>
                      </c:pt>
                      <c:pt idx="50" formatCode="_-* #,##0.00_-;\-* #,##0.00_-;_-* &quot;-&quot;_-;_-@_-">
                        <c:v>-3.8881781206438926</c:v>
                      </c:pt>
                      <c:pt idx="51" formatCode="_-* #,##0.00_-;\-* #,##0.00_-;_-* &quot;-&quot;_-;_-@_-">
                        <c:v>-4.0603545225726982</c:v>
                      </c:pt>
                      <c:pt idx="52" formatCode="_-* #,##0.00_-;\-* #,##0.00_-;_-* &quot;-&quot;_-;_-@_-">
                        <c:v>-4.2114833498131361</c:v>
                      </c:pt>
                      <c:pt idx="53" formatCode="_-* #,##0.00_-;\-* #,##0.00_-;_-* &quot;-&quot;_-;_-@_-">
                        <c:v>-4.2114777080552956</c:v>
                      </c:pt>
                      <c:pt idx="54" formatCode="_-* #,##0.00_-;\-* #,##0.00_-;_-* &quot;-&quot;_-;_-@_-">
                        <c:v>-3.7456558696535227</c:v>
                      </c:pt>
                      <c:pt idx="55" formatCode="_-* #,##0.00_-;\-* #,##0.00_-;_-* &quot;-&quot;_-;_-@_-">
                        <c:v>-3.366294067067928</c:v>
                      </c:pt>
                      <c:pt idx="56" formatCode="_-* #,##0.00_-;\-* #,##0.00_-;_-* &quot;-&quot;_-;_-@_-">
                        <c:v>-3.0513681949318712</c:v>
                      </c:pt>
                      <c:pt idx="57" formatCode="_-* #,##0.00_-;\-* #,##0.00_-;_-* &quot;-&quot;_-;_-@_-">
                        <c:v>-2.7857463537050045</c:v>
                      </c:pt>
                      <c:pt idx="58" formatCode="_-* #,##0.00_-;\-* #,##0.00_-;_-* &quot;-&quot;_-;_-@_-">
                        <c:v>-2.5586907087723794</c:v>
                      </c:pt>
                      <c:pt idx="59" formatCode="_-* #,##0.00_-;\-* #,##0.00_-;_-* &quot;-&quot;_-;_-@_-">
                        <c:v>-2.3623704824373686</c:v>
                      </c:pt>
                      <c:pt idx="60" formatCode="_-* #,##0.00_-;\-* #,##0.00_-;_-* &quot;-&quot;_-;_-@_-">
                        <c:v>-2.1909405326795253</c:v>
                      </c:pt>
                      <c:pt idx="61" formatCode="_-* #,##0.00_-;\-* #,##0.00_-;_-* &quot;-&quot;_-;_-@_-">
                        <c:v>-2.0399495042474292</c:v>
                      </c:pt>
                      <c:pt idx="62" formatCode="_-* #,##0.00_-;\-* #,##0.00_-;_-* &quot;-&quot;_-;_-@_-">
                        <c:v>-1.9059477616262235</c:v>
                      </c:pt>
                      <c:pt idx="63" formatCode="_-* #,##0.00_-;\-* #,##0.00_-;_-* &quot;-&quot;_-;_-@_-">
                        <c:v>-1.7862206173777502</c:v>
                      </c:pt>
                      <c:pt idx="64" formatCode="_-* #,##0.00_-;\-* #,##0.00_-;_-* &quot;-&quot;_-;_-@_-">
                        <c:v>-1.6786025031791714</c:v>
                      </c:pt>
                      <c:pt idx="65" formatCode="_-* #,##0.00_-;\-* #,##0.00_-;_-* &quot;-&quot;_-;_-@_-">
                        <c:v>-1.5813448102556118</c:v>
                      </c:pt>
                      <c:pt idx="66" formatCode="_-* #,##0.00_-;\-* #,##0.00_-;_-* &quot;-&quot;_-;_-@_-">
                        <c:v>-1.2082570220632285</c:v>
                      </c:pt>
                      <c:pt idx="67" formatCode="_-* #,##0.00_-;\-* #,##0.00_-;_-* &quot;-&quot;_-;_-@_-">
                        <c:v>-0.95640061356435968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FFB2-40B0-9028-B1404148ABBE}"/>
                  </c:ext>
                </c:extLst>
              </c15:ser>
            </c15:filteredLineSeries>
          </c:ext>
        </c:extLst>
      </c:lineChart>
      <c:catAx>
        <c:axId val="18748394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74845231"/>
        <c:crosses val="autoZero"/>
        <c:auto val="1"/>
        <c:lblAlgn val="ctr"/>
        <c:lblOffset val="100"/>
        <c:noMultiLvlLbl val="0"/>
      </c:catAx>
      <c:valAx>
        <c:axId val="18748452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7483940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CI"/>
              <a:t>Comparatif</a:t>
            </a:r>
            <a:r>
              <a:rPr lang="fr-CI" baseline="0"/>
              <a:t> des salaires nets suivant les barèmes</a:t>
            </a:r>
            <a:endParaRPr lang="fr-CI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15"/>
          <c:order val="15"/>
          <c:tx>
            <c:strRef>
              <c:f>'4 Parts'!$Q$6</c:f>
              <c:strCache>
                <c:ptCount val="1"/>
                <c:pt idx="0">
                  <c:v>Salaires net A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'4 Parts'!$A$7:$A$74</c:f>
              <c:strCache>
                <c:ptCount val="68"/>
                <c:pt idx="2">
                  <c:v>X1</c:v>
                </c:pt>
                <c:pt idx="3">
                  <c:v>X2</c:v>
                </c:pt>
                <c:pt idx="4">
                  <c:v>X3</c:v>
                </c:pt>
                <c:pt idx="5">
                  <c:v>X4</c:v>
                </c:pt>
                <c:pt idx="6">
                  <c:v>X5</c:v>
                </c:pt>
                <c:pt idx="7">
                  <c:v>X6</c:v>
                </c:pt>
                <c:pt idx="8">
                  <c:v>X7</c:v>
                </c:pt>
                <c:pt idx="9">
                  <c:v>X8</c:v>
                </c:pt>
                <c:pt idx="10">
                  <c:v>X9</c:v>
                </c:pt>
                <c:pt idx="11">
                  <c:v>X10</c:v>
                </c:pt>
                <c:pt idx="12">
                  <c:v>X11</c:v>
                </c:pt>
                <c:pt idx="13">
                  <c:v>X12</c:v>
                </c:pt>
                <c:pt idx="14">
                  <c:v>X13</c:v>
                </c:pt>
                <c:pt idx="15">
                  <c:v>X14</c:v>
                </c:pt>
                <c:pt idx="16">
                  <c:v>X15</c:v>
                </c:pt>
                <c:pt idx="17">
                  <c:v>X16</c:v>
                </c:pt>
                <c:pt idx="18">
                  <c:v>X17</c:v>
                </c:pt>
                <c:pt idx="19">
                  <c:v>X18</c:v>
                </c:pt>
                <c:pt idx="20">
                  <c:v>X19</c:v>
                </c:pt>
                <c:pt idx="21">
                  <c:v>X20</c:v>
                </c:pt>
                <c:pt idx="22">
                  <c:v>X21</c:v>
                </c:pt>
                <c:pt idx="23">
                  <c:v>X22</c:v>
                </c:pt>
                <c:pt idx="24">
                  <c:v>X23</c:v>
                </c:pt>
                <c:pt idx="25">
                  <c:v>X24</c:v>
                </c:pt>
                <c:pt idx="26">
                  <c:v>X25</c:v>
                </c:pt>
                <c:pt idx="27">
                  <c:v>X26</c:v>
                </c:pt>
                <c:pt idx="28">
                  <c:v>X27</c:v>
                </c:pt>
                <c:pt idx="29">
                  <c:v>X28</c:v>
                </c:pt>
                <c:pt idx="30">
                  <c:v>X29</c:v>
                </c:pt>
                <c:pt idx="31">
                  <c:v>X30</c:v>
                </c:pt>
                <c:pt idx="32">
                  <c:v>X31</c:v>
                </c:pt>
                <c:pt idx="33">
                  <c:v>X32</c:v>
                </c:pt>
                <c:pt idx="34">
                  <c:v>X33</c:v>
                </c:pt>
                <c:pt idx="35">
                  <c:v>X34</c:v>
                </c:pt>
                <c:pt idx="36">
                  <c:v>X35</c:v>
                </c:pt>
                <c:pt idx="37">
                  <c:v>X36</c:v>
                </c:pt>
                <c:pt idx="38">
                  <c:v>X37</c:v>
                </c:pt>
                <c:pt idx="39">
                  <c:v>X38</c:v>
                </c:pt>
                <c:pt idx="40">
                  <c:v>X39</c:v>
                </c:pt>
                <c:pt idx="41">
                  <c:v>X40</c:v>
                </c:pt>
                <c:pt idx="42">
                  <c:v>X41</c:v>
                </c:pt>
                <c:pt idx="43">
                  <c:v>X42</c:v>
                </c:pt>
                <c:pt idx="44">
                  <c:v>X43</c:v>
                </c:pt>
                <c:pt idx="45">
                  <c:v>X44</c:v>
                </c:pt>
                <c:pt idx="46">
                  <c:v>X45</c:v>
                </c:pt>
                <c:pt idx="47">
                  <c:v>X46</c:v>
                </c:pt>
                <c:pt idx="48">
                  <c:v>X47</c:v>
                </c:pt>
                <c:pt idx="49">
                  <c:v>X48</c:v>
                </c:pt>
                <c:pt idx="50">
                  <c:v>X49</c:v>
                </c:pt>
                <c:pt idx="51">
                  <c:v>X50</c:v>
                </c:pt>
                <c:pt idx="52">
                  <c:v>X51</c:v>
                </c:pt>
                <c:pt idx="53">
                  <c:v>X52</c:v>
                </c:pt>
                <c:pt idx="54">
                  <c:v>X53</c:v>
                </c:pt>
                <c:pt idx="55">
                  <c:v>X54</c:v>
                </c:pt>
                <c:pt idx="56">
                  <c:v>X55</c:v>
                </c:pt>
                <c:pt idx="57">
                  <c:v>X56</c:v>
                </c:pt>
                <c:pt idx="58">
                  <c:v>X57</c:v>
                </c:pt>
                <c:pt idx="59">
                  <c:v>X58</c:v>
                </c:pt>
                <c:pt idx="60">
                  <c:v>X59</c:v>
                </c:pt>
                <c:pt idx="61">
                  <c:v>X60</c:v>
                </c:pt>
                <c:pt idx="62">
                  <c:v>X61</c:v>
                </c:pt>
                <c:pt idx="63">
                  <c:v>X62</c:v>
                </c:pt>
                <c:pt idx="64">
                  <c:v>X63</c:v>
                </c:pt>
                <c:pt idx="65">
                  <c:v>X64</c:v>
                </c:pt>
                <c:pt idx="66">
                  <c:v>X65</c:v>
                </c:pt>
                <c:pt idx="67">
                  <c:v>X66</c:v>
                </c:pt>
              </c:strCache>
            </c:strRef>
          </c:cat>
          <c:val>
            <c:numRef>
              <c:f>'4 Parts'!$Q$7:$Q$74</c:f>
              <c:numCache>
                <c:formatCode>General</c:formatCode>
                <c:ptCount val="68"/>
                <c:pt idx="2" formatCode="_(* #,##0_);_(* \(#,##0\);_(* &quot;-&quot;_);_(@_)">
                  <c:v>74100</c:v>
                </c:pt>
                <c:pt idx="3" formatCode="_(* #,##0_);_(* \(#,##0\);_(* &quot;-&quot;_);_(@_)">
                  <c:v>74100.987999999998</c:v>
                </c:pt>
                <c:pt idx="4" formatCode="_(* #,##0_);_(* \(#,##0\);_(* &quot;-&quot;_);_(@_)">
                  <c:v>127990</c:v>
                </c:pt>
                <c:pt idx="5" formatCode="_(* #,##0_);_(* \(#,##0\);_(* &quot;-&quot;_);_(@_)">
                  <c:v>147450</c:v>
                </c:pt>
                <c:pt idx="6" formatCode="_(* #,##0_);_(* \(#,##0\);_(* &quot;-&quot;_);_(@_)">
                  <c:v>192021</c:v>
                </c:pt>
                <c:pt idx="7" formatCode="_(* #,##0_);_(* \(#,##0\);_(* &quot;-&quot;_);_(@_)">
                  <c:v>227629</c:v>
                </c:pt>
                <c:pt idx="8" formatCode="_(* #,##0_);_(* \(#,##0\);_(* &quot;-&quot;_);_(@_)">
                  <c:v>227629.98800000001</c:v>
                </c:pt>
                <c:pt idx="9" formatCode="_(* #,##0_);_(* \(#,##0\);_(* &quot;-&quot;_);_(@_)">
                  <c:v>253597</c:v>
                </c:pt>
                <c:pt idx="10" formatCode="_(* #,##0_);_(* \(#,##0\);_(* &quot;-&quot;_);_(@_)">
                  <c:v>278759</c:v>
                </c:pt>
                <c:pt idx="11" formatCode="_(* #,##0_);_(* \(#,##0\);_(* &quot;-&quot;_);_(@_)">
                  <c:v>320235</c:v>
                </c:pt>
                <c:pt idx="12" formatCode="_(* #,##0_);_(* \(#,##0\);_(* &quot;-&quot;_);_(@_)">
                  <c:v>345120</c:v>
                </c:pt>
                <c:pt idx="13" formatCode="_(* #,##0_);_(* \(#,##0\);_(* &quot;-&quot;_);_(@_)">
                  <c:v>361710</c:v>
                </c:pt>
                <c:pt idx="14" formatCode="_(* #,##0_);_(* \(#,##0\);_(* &quot;-&quot;_);_(@_)">
                  <c:v>378300</c:v>
                </c:pt>
                <c:pt idx="15" formatCode="_(* #,##0_);_(* \(#,##0\);_(* &quot;-&quot;_);_(@_)">
                  <c:v>378300.98800000001</c:v>
                </c:pt>
                <c:pt idx="16" formatCode="_(* #,##0_);_(* \(#,##0\);_(* &quot;-&quot;_);_(@_)">
                  <c:v>403185</c:v>
                </c:pt>
                <c:pt idx="17" formatCode="_(* #,##0_);_(* \(#,##0\);_(* &quot;-&quot;_);_(@_)">
                  <c:v>444660.98800000001</c:v>
                </c:pt>
                <c:pt idx="18" formatCode="_(* #,##0_);_(* \(#,##0\);_(* &quot;-&quot;_);_(@_)">
                  <c:v>485492</c:v>
                </c:pt>
                <c:pt idx="19" formatCode="_(* #,##0_);_(* \(#,##0\);_(* &quot;-&quot;_);_(@_)">
                  <c:v>525877</c:v>
                </c:pt>
                <c:pt idx="20" formatCode="_(* #,##0_);_(* \(#,##0\);_(* &quot;-&quot;_);_(@_)">
                  <c:v>525877.98800000001</c:v>
                </c:pt>
                <c:pt idx="21" formatCode="_(* #,##0_);_(* \(#,##0\);_(* &quot;-&quot;_);_(@_)">
                  <c:v>566262</c:v>
                </c:pt>
                <c:pt idx="22" formatCode="_(* #,##0_);_(* \(#,##0\);_(* &quot;-&quot;_);_(@_)">
                  <c:v>606647</c:v>
                </c:pt>
                <c:pt idx="23" formatCode="_(* #,##0_);_(* \(#,##0\);_(* &quot;-&quot;_);_(@_)">
                  <c:v>647032</c:v>
                </c:pt>
                <c:pt idx="24" formatCode="_(* #,##0_);_(* \(#,##0\);_(* &quot;-&quot;_);_(@_)">
                  <c:v>687417</c:v>
                </c:pt>
                <c:pt idx="25" formatCode="_(* #,##0_);_(* \(#,##0\);_(* &quot;-&quot;_);_(@_)">
                  <c:v>727193</c:v>
                </c:pt>
                <c:pt idx="26" formatCode="_(* #,##0_);_(* \(#,##0\);_(* &quot;-&quot;_);_(@_)">
                  <c:v>766575</c:v>
                </c:pt>
                <c:pt idx="27" formatCode="_(* #,##0_);_(* \(#,##0\);_(* &quot;-&quot;_);_(@_)">
                  <c:v>805957</c:v>
                </c:pt>
                <c:pt idx="28" formatCode="_(* #,##0_);_(* \(#,##0\);_(* &quot;-&quot;_);_(@_)">
                  <c:v>845339</c:v>
                </c:pt>
                <c:pt idx="29" formatCode="_(* #,##0_);_(* \(#,##0\);_(* &quot;-&quot;_);_(@_)">
                  <c:v>924103</c:v>
                </c:pt>
                <c:pt idx="30" formatCode="_(* #,##0_);_(* \(#,##0\);_(* &quot;-&quot;_);_(@_)">
                  <c:v>1002867</c:v>
                </c:pt>
                <c:pt idx="31" formatCode="_(* #,##0_);_(* \(#,##0\);_(* &quot;-&quot;_);_(@_)">
                  <c:v>1081631</c:v>
                </c:pt>
                <c:pt idx="32" formatCode="_(* #,##0_);_(* \(#,##0\);_(* &quot;-&quot;_);_(@_)">
                  <c:v>1160395</c:v>
                </c:pt>
                <c:pt idx="33" formatCode="_(* #,##0_);_(* \(#,##0\);_(* &quot;-&quot;_);_(@_)">
                  <c:v>1164333</c:v>
                </c:pt>
                <c:pt idx="34" formatCode="_(* #,##0_);_(* \(#,##0\);_(* &quot;-&quot;_);_(@_)">
                  <c:v>1237117</c:v>
                </c:pt>
                <c:pt idx="35" formatCode="_(* #,##0_);_(* \(#,##0\);_(* &quot;-&quot;_);_(@_)">
                  <c:v>1613106</c:v>
                </c:pt>
                <c:pt idx="36" formatCode="_(* #,##0_);_(* \(#,##0\);_(* &quot;-&quot;_);_(@_)">
                  <c:v>1913897</c:v>
                </c:pt>
                <c:pt idx="37" formatCode="_(* #,##0_);_(* \(#,##0\);_(* &quot;-&quot;_);_(@_)">
                  <c:v>1913897.9879999999</c:v>
                </c:pt>
                <c:pt idx="38" formatCode="_(* #,##0_);_(* \(#,##0\);_(* &quot;-&quot;_);_(@_)">
                  <c:v>1989095</c:v>
                </c:pt>
                <c:pt idx="39" formatCode="_(* #,##0_);_(* \(#,##0\);_(* &quot;-&quot;_);_(@_)">
                  <c:v>2135321</c:v>
                </c:pt>
                <c:pt idx="40" formatCode="_(* #,##0_);_(* \(#,##0\);_(* &quot;-&quot;_);_(@_)">
                  <c:v>2279568</c:v>
                </c:pt>
                <c:pt idx="41" formatCode="_(* #,##0_);_(* \(#,##0\);_(* &quot;-&quot;_);_(@_)">
                  <c:v>2351691</c:v>
                </c:pt>
                <c:pt idx="42" formatCode="_(* #,##0_);_(* \(#,##0\);_(* &quot;-&quot;_);_(@_)">
                  <c:v>2568062</c:v>
                </c:pt>
                <c:pt idx="43" formatCode="_(* #,##0_);_(* \(#,##0\);_(* &quot;-&quot;_);_(@_)">
                  <c:v>2712309</c:v>
                </c:pt>
                <c:pt idx="44" formatCode="_(* #,##0_);_(* \(#,##0\);_(* &quot;-&quot;_);_(@_)">
                  <c:v>3072926</c:v>
                </c:pt>
                <c:pt idx="45" formatCode="_(* #,##0_);_(* \(#,##0\);_(* &quot;-&quot;_);_(@_)">
                  <c:v>3433543</c:v>
                </c:pt>
                <c:pt idx="46" formatCode="_(* #,##0_);_(* \(#,##0\);_(* &quot;-&quot;_);_(@_)">
                  <c:v>3794160</c:v>
                </c:pt>
                <c:pt idx="47" formatCode="_(* #,##0_);_(* \(#,##0\);_(* &quot;-&quot;_);_(@_)">
                  <c:v>4654778</c:v>
                </c:pt>
                <c:pt idx="48" formatCode="_(* #,##0_);_(* \(#,##0\);_(* &quot;-&quot;_);_(@_)">
                  <c:v>4498904</c:v>
                </c:pt>
                <c:pt idx="49" formatCode="_(* #,##0_);_(* \(#,##0\);_(* &quot;-&quot;_);_(@_)">
                  <c:v>4840067</c:v>
                </c:pt>
                <c:pt idx="50" formatCode="_(* #,##0_);_(* \(#,##0\);_(* &quot;-&quot;_);_(@_)">
                  <c:v>5181229</c:v>
                </c:pt>
                <c:pt idx="51" formatCode="_(* #,##0_);_(* \(#,##0\);_(* &quot;-&quot;_);_(@_)">
                  <c:v>5522392</c:v>
                </c:pt>
                <c:pt idx="52" formatCode="_(* #,##0_);_(* \(#,##0\);_(* &quot;-&quot;_);_(@_)">
                  <c:v>5863554</c:v>
                </c:pt>
                <c:pt idx="53" formatCode="_(* #,##0_);_(* \(#,##0\);_(* &quot;-&quot;_);_(@_)">
                  <c:v>5863554.9879999999</c:v>
                </c:pt>
                <c:pt idx="54" formatCode="_(* #,##0_);_(* \(#,##0\);_(* &quot;-&quot;_);_(@_)">
                  <c:v>6545879</c:v>
                </c:pt>
                <c:pt idx="55" formatCode="_(* #,##0_);_(* \(#,##0\);_(* &quot;-&quot;_);_(@_)">
                  <c:v>7228204</c:v>
                </c:pt>
                <c:pt idx="56" formatCode="_(* #,##0_);_(* \(#,##0\);_(* &quot;-&quot;_);_(@_)">
                  <c:v>7910529</c:v>
                </c:pt>
                <c:pt idx="57" formatCode="_(* #,##0_);_(* \(#,##0\);_(* &quot;-&quot;_);_(@_)">
                  <c:v>8592854</c:v>
                </c:pt>
                <c:pt idx="58" formatCode="_(* #,##0_);_(* \(#,##0\);_(* &quot;-&quot;_);_(@_)">
                  <c:v>9275179</c:v>
                </c:pt>
                <c:pt idx="59" formatCode="_(* #,##0_);_(* \(#,##0\);_(* &quot;-&quot;_);_(@_)">
                  <c:v>9957504</c:v>
                </c:pt>
                <c:pt idx="60" formatCode="_(* #,##0_);_(* \(#,##0\);_(* &quot;-&quot;_);_(@_)">
                  <c:v>10639829</c:v>
                </c:pt>
                <c:pt idx="61" formatCode="_(* #,##0_);_(* \(#,##0\);_(* &quot;-&quot;_);_(@_)">
                  <c:v>11322154</c:v>
                </c:pt>
                <c:pt idx="62" formatCode="_(* #,##0_);_(* \(#,##0\);_(* &quot;-&quot;_);_(@_)">
                  <c:v>12004479</c:v>
                </c:pt>
                <c:pt idx="63" formatCode="_(* #,##0_);_(* \(#,##0\);_(* &quot;-&quot;_);_(@_)">
                  <c:v>12686804</c:v>
                </c:pt>
                <c:pt idx="64" formatCode="_(* #,##0_);_(* \(#,##0\);_(* &quot;-&quot;_);_(@_)">
                  <c:v>13369129</c:v>
                </c:pt>
                <c:pt idx="65" formatCode="_(* #,##0_);_(* \(#,##0\);_(* &quot;-&quot;_);_(@_)">
                  <c:v>14051454</c:v>
                </c:pt>
                <c:pt idx="66" formatCode="_(* #,##0_);_(* \(#,##0\);_(* &quot;-&quot;_);_(@_)">
                  <c:v>17463079</c:v>
                </c:pt>
                <c:pt idx="67" formatCode="_(* #,##0_);_(* \(#,##0\);_(* &quot;-&quot;_);_(@_)">
                  <c:v>20874704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58-41AF-BEF1-60F52607E6D0}"/>
            </c:ext>
          </c:extLst>
        </c:ser>
        <c:ser>
          <c:idx val="16"/>
          <c:order val="16"/>
          <c:tx>
            <c:strRef>
              <c:f>'4 Parts'!$R$6</c:f>
              <c:strCache>
                <c:ptCount val="1"/>
                <c:pt idx="0">
                  <c:v>Salaires net B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'4 Parts'!$A$7:$A$74</c:f>
              <c:strCache>
                <c:ptCount val="68"/>
                <c:pt idx="2">
                  <c:v>X1</c:v>
                </c:pt>
                <c:pt idx="3">
                  <c:v>X2</c:v>
                </c:pt>
                <c:pt idx="4">
                  <c:v>X3</c:v>
                </c:pt>
                <c:pt idx="5">
                  <c:v>X4</c:v>
                </c:pt>
                <c:pt idx="6">
                  <c:v>X5</c:v>
                </c:pt>
                <c:pt idx="7">
                  <c:v>X6</c:v>
                </c:pt>
                <c:pt idx="8">
                  <c:v>X7</c:v>
                </c:pt>
                <c:pt idx="9">
                  <c:v>X8</c:v>
                </c:pt>
                <c:pt idx="10">
                  <c:v>X9</c:v>
                </c:pt>
                <c:pt idx="11">
                  <c:v>X10</c:v>
                </c:pt>
                <c:pt idx="12">
                  <c:v>X11</c:v>
                </c:pt>
                <c:pt idx="13">
                  <c:v>X12</c:v>
                </c:pt>
                <c:pt idx="14">
                  <c:v>X13</c:v>
                </c:pt>
                <c:pt idx="15">
                  <c:v>X14</c:v>
                </c:pt>
                <c:pt idx="16">
                  <c:v>X15</c:v>
                </c:pt>
                <c:pt idx="17">
                  <c:v>X16</c:v>
                </c:pt>
                <c:pt idx="18">
                  <c:v>X17</c:v>
                </c:pt>
                <c:pt idx="19">
                  <c:v>X18</c:v>
                </c:pt>
                <c:pt idx="20">
                  <c:v>X19</c:v>
                </c:pt>
                <c:pt idx="21">
                  <c:v>X20</c:v>
                </c:pt>
                <c:pt idx="22">
                  <c:v>X21</c:v>
                </c:pt>
                <c:pt idx="23">
                  <c:v>X22</c:v>
                </c:pt>
                <c:pt idx="24">
                  <c:v>X23</c:v>
                </c:pt>
                <c:pt idx="25">
                  <c:v>X24</c:v>
                </c:pt>
                <c:pt idx="26">
                  <c:v>X25</c:v>
                </c:pt>
                <c:pt idx="27">
                  <c:v>X26</c:v>
                </c:pt>
                <c:pt idx="28">
                  <c:v>X27</c:v>
                </c:pt>
                <c:pt idx="29">
                  <c:v>X28</c:v>
                </c:pt>
                <c:pt idx="30">
                  <c:v>X29</c:v>
                </c:pt>
                <c:pt idx="31">
                  <c:v>X30</c:v>
                </c:pt>
                <c:pt idx="32">
                  <c:v>X31</c:v>
                </c:pt>
                <c:pt idx="33">
                  <c:v>X32</c:v>
                </c:pt>
                <c:pt idx="34">
                  <c:v>X33</c:v>
                </c:pt>
                <c:pt idx="35">
                  <c:v>X34</c:v>
                </c:pt>
                <c:pt idx="36">
                  <c:v>X35</c:v>
                </c:pt>
                <c:pt idx="37">
                  <c:v>X36</c:v>
                </c:pt>
                <c:pt idx="38">
                  <c:v>X37</c:v>
                </c:pt>
                <c:pt idx="39">
                  <c:v>X38</c:v>
                </c:pt>
                <c:pt idx="40">
                  <c:v>X39</c:v>
                </c:pt>
                <c:pt idx="41">
                  <c:v>X40</c:v>
                </c:pt>
                <c:pt idx="42">
                  <c:v>X41</c:v>
                </c:pt>
                <c:pt idx="43">
                  <c:v>X42</c:v>
                </c:pt>
                <c:pt idx="44">
                  <c:v>X43</c:v>
                </c:pt>
                <c:pt idx="45">
                  <c:v>X44</c:v>
                </c:pt>
                <c:pt idx="46">
                  <c:v>X45</c:v>
                </c:pt>
                <c:pt idx="47">
                  <c:v>X46</c:v>
                </c:pt>
                <c:pt idx="48">
                  <c:v>X47</c:v>
                </c:pt>
                <c:pt idx="49">
                  <c:v>X48</c:v>
                </c:pt>
                <c:pt idx="50">
                  <c:v>X49</c:v>
                </c:pt>
                <c:pt idx="51">
                  <c:v>X50</c:v>
                </c:pt>
                <c:pt idx="52">
                  <c:v>X51</c:v>
                </c:pt>
                <c:pt idx="53">
                  <c:v>X52</c:v>
                </c:pt>
                <c:pt idx="54">
                  <c:v>X53</c:v>
                </c:pt>
                <c:pt idx="55">
                  <c:v>X54</c:v>
                </c:pt>
                <c:pt idx="56">
                  <c:v>X55</c:v>
                </c:pt>
                <c:pt idx="57">
                  <c:v>X56</c:v>
                </c:pt>
                <c:pt idx="58">
                  <c:v>X57</c:v>
                </c:pt>
                <c:pt idx="59">
                  <c:v>X58</c:v>
                </c:pt>
                <c:pt idx="60">
                  <c:v>X59</c:v>
                </c:pt>
                <c:pt idx="61">
                  <c:v>X60</c:v>
                </c:pt>
                <c:pt idx="62">
                  <c:v>X61</c:v>
                </c:pt>
                <c:pt idx="63">
                  <c:v>X62</c:v>
                </c:pt>
                <c:pt idx="64">
                  <c:v>X63</c:v>
                </c:pt>
                <c:pt idx="65">
                  <c:v>X64</c:v>
                </c:pt>
                <c:pt idx="66">
                  <c:v>X65</c:v>
                </c:pt>
                <c:pt idx="67">
                  <c:v>X66</c:v>
                </c:pt>
              </c:strCache>
            </c:strRef>
          </c:cat>
          <c:val>
            <c:numRef>
              <c:f>'4 Parts'!$R$7:$R$74</c:f>
              <c:numCache>
                <c:formatCode>General</c:formatCode>
                <c:ptCount val="68"/>
                <c:pt idx="2" formatCode="_(* #,##0_);_(* \(#,##0\);_(* &quot;-&quot;_);_(@_)">
                  <c:v>75000</c:v>
                </c:pt>
                <c:pt idx="3" formatCode="_(* #,##0_);_(* \(#,##0\);_(* &quot;-&quot;_);_(@_)">
                  <c:v>75001</c:v>
                </c:pt>
                <c:pt idx="4" formatCode="_(* #,##0_);_(* \(#,##0\);_(* &quot;-&quot;_);_(@_)">
                  <c:v>130000</c:v>
                </c:pt>
                <c:pt idx="5" formatCode="_(* #,##0_);_(* \(#,##0\);_(* &quot;-&quot;_);_(@_)">
                  <c:v>150000</c:v>
                </c:pt>
                <c:pt idx="6" formatCode="_(* #,##0_);_(* \(#,##0\);_(* &quot;-&quot;_);_(@_)">
                  <c:v>200000</c:v>
                </c:pt>
                <c:pt idx="7" formatCode="_(* #,##0_);_(* \(#,##0\);_(* &quot;-&quot;_);_(@_)">
                  <c:v>240000</c:v>
                </c:pt>
                <c:pt idx="8" formatCode="_(* #,##0_);_(* \(#,##0\);_(* &quot;-&quot;_);_(@_)">
                  <c:v>240001</c:v>
                </c:pt>
                <c:pt idx="9" formatCode="_(* #,##0_);_(* \(#,##0\);_(* &quot;-&quot;_);_(@_)">
                  <c:v>270000</c:v>
                </c:pt>
                <c:pt idx="10" formatCode="_(* #,##0_);_(* \(#,##0\);_(* &quot;-&quot;_);_(@_)">
                  <c:v>294600</c:v>
                </c:pt>
                <c:pt idx="11" formatCode="_(* #,##0_);_(* \(#,##0\);_(* &quot;-&quot;_);_(@_)">
                  <c:v>334600</c:v>
                </c:pt>
                <c:pt idx="12" formatCode="_(* #,##0_);_(* \(#,##0\);_(* &quot;-&quot;_);_(@_)">
                  <c:v>358600</c:v>
                </c:pt>
                <c:pt idx="13" formatCode="_(* #,##0_);_(* \(#,##0\);_(* &quot;-&quot;_);_(@_)">
                  <c:v>374600</c:v>
                </c:pt>
                <c:pt idx="14" formatCode="_(* #,##0_);_(* \(#,##0\);_(* &quot;-&quot;_);_(@_)">
                  <c:v>390600</c:v>
                </c:pt>
                <c:pt idx="15" formatCode="_(* #,##0_);_(* \(#,##0\);_(* &quot;-&quot;_);_(@_)">
                  <c:v>390600.76</c:v>
                </c:pt>
                <c:pt idx="16" formatCode="_(* #,##0_);_(* \(#,##0\);_(* &quot;-&quot;_);_(@_)">
                  <c:v>413400</c:v>
                </c:pt>
                <c:pt idx="17" formatCode="_(* #,##0_);_(* \(#,##0\);_(* &quot;-&quot;_);_(@_)">
                  <c:v>451400.76</c:v>
                </c:pt>
                <c:pt idx="18" formatCode="_(* #,##0_);_(* \(#,##0\);_(* &quot;-&quot;_);_(@_)">
                  <c:v>489400</c:v>
                </c:pt>
                <c:pt idx="19" formatCode="_(* #,##0_);_(* \(#,##0\);_(* &quot;-&quot;_);_(@_)">
                  <c:v>527400</c:v>
                </c:pt>
                <c:pt idx="20" formatCode="_(* #,##0_);_(* \(#,##0\);_(* &quot;-&quot;_);_(@_)">
                  <c:v>527400.76</c:v>
                </c:pt>
                <c:pt idx="21" formatCode="_(* #,##0_);_(* \(#,##0\);_(* &quot;-&quot;_);_(@_)">
                  <c:v>565400</c:v>
                </c:pt>
                <c:pt idx="22" formatCode="_(* #,##0_);_(* \(#,##0\);_(* &quot;-&quot;_);_(@_)">
                  <c:v>603400</c:v>
                </c:pt>
                <c:pt idx="23" formatCode="_(* #,##0_);_(* \(#,##0\);_(* &quot;-&quot;_);_(@_)">
                  <c:v>641400</c:v>
                </c:pt>
                <c:pt idx="24" formatCode="_(* #,##0_);_(* \(#,##0\);_(* &quot;-&quot;_);_(@_)">
                  <c:v>679400</c:v>
                </c:pt>
                <c:pt idx="25" formatCode="_(* #,##0_);_(* \(#,##0\);_(* &quot;-&quot;_);_(@_)">
                  <c:v>717400</c:v>
                </c:pt>
                <c:pt idx="26" formatCode="_(* #,##0_);_(* \(#,##0\);_(* &quot;-&quot;_);_(@_)">
                  <c:v>755400</c:v>
                </c:pt>
                <c:pt idx="27" formatCode="_(* #,##0_);_(* \(#,##0\);_(* &quot;-&quot;_);_(@_)">
                  <c:v>793400</c:v>
                </c:pt>
                <c:pt idx="28" formatCode="_(* #,##0_);_(* \(#,##0\);_(* &quot;-&quot;_);_(@_)">
                  <c:v>831400</c:v>
                </c:pt>
                <c:pt idx="29" formatCode="_(* #,##0_);_(* \(#,##0\);_(* &quot;-&quot;_);_(@_)">
                  <c:v>907400</c:v>
                </c:pt>
                <c:pt idx="30" formatCode="_(* #,##0_);_(* \(#,##0\);_(* &quot;-&quot;_);_(@_)">
                  <c:v>983400</c:v>
                </c:pt>
                <c:pt idx="31" formatCode="_(* #,##0_);_(* \(#,##0\);_(* &quot;-&quot;_);_(@_)">
                  <c:v>1059400</c:v>
                </c:pt>
                <c:pt idx="32" formatCode="_(* #,##0_);_(* \(#,##0\);_(* &quot;-&quot;_);_(@_)">
                  <c:v>1135400</c:v>
                </c:pt>
                <c:pt idx="33" formatCode="_(* #,##0_);_(* \(#,##0\);_(* &quot;-&quot;_);_(@_)">
                  <c:v>1139200</c:v>
                </c:pt>
                <c:pt idx="34" formatCode="_(* #,##0_);_(* \(#,##0\);_(* &quot;-&quot;_);_(@_)">
                  <c:v>1211400</c:v>
                </c:pt>
                <c:pt idx="35" formatCode="_(* #,##0_);_(* \(#,##0\);_(* &quot;-&quot;_);_(@_)">
                  <c:v>1591400</c:v>
                </c:pt>
                <c:pt idx="36" formatCode="_(* #,##0_);_(* \(#,##0\);_(* &quot;-&quot;_);_(@_)">
                  <c:v>1895400</c:v>
                </c:pt>
                <c:pt idx="37" formatCode="_(* #,##0_);_(* \(#,##0\);_(* &quot;-&quot;_);_(@_)">
                  <c:v>1895400.73</c:v>
                </c:pt>
                <c:pt idx="38" formatCode="_(* #,##0_);_(* \(#,##0\);_(* &quot;-&quot;_);_(@_)">
                  <c:v>1968400</c:v>
                </c:pt>
                <c:pt idx="39" formatCode="_(* #,##0_);_(* \(#,##0\);_(* &quot;-&quot;_);_(@_)">
                  <c:v>2114400</c:v>
                </c:pt>
                <c:pt idx="40" formatCode="_(* #,##0_);_(* \(#,##0\);_(* &quot;-&quot;_);_(@_)">
                  <c:v>2260400</c:v>
                </c:pt>
                <c:pt idx="41" formatCode="_(* #,##0_);_(* \(#,##0\);_(* &quot;-&quot;_);_(@_)">
                  <c:v>2333400</c:v>
                </c:pt>
                <c:pt idx="42" formatCode="_(* #,##0_);_(* \(#,##0\);_(* &quot;-&quot;_);_(@_)">
                  <c:v>2552400</c:v>
                </c:pt>
                <c:pt idx="43" formatCode="_(* #,##0_);_(* \(#,##0\);_(* &quot;-&quot;_);_(@_)">
                  <c:v>2698400</c:v>
                </c:pt>
                <c:pt idx="44" formatCode="_(* #,##0_);_(* \(#,##0\);_(* &quot;-&quot;_);_(@_)">
                  <c:v>3063400</c:v>
                </c:pt>
                <c:pt idx="45" formatCode="_(* #,##0_);_(* \(#,##0\);_(* &quot;-&quot;_);_(@_)">
                  <c:v>3428400</c:v>
                </c:pt>
                <c:pt idx="46" formatCode="_(* #,##0_);_(* \(#,##0\);_(* &quot;-&quot;_);_(@_)">
                  <c:v>3793400</c:v>
                </c:pt>
                <c:pt idx="47" formatCode="_(* #,##0_);_(* \(#,##0\);_(* &quot;-&quot;_);_(@_)">
                  <c:v>4158400</c:v>
                </c:pt>
                <c:pt idx="48" formatCode="_(* #,##0_);_(* \(#,##0\);_(* &quot;-&quot;_);_(@_)">
                  <c:v>4523400</c:v>
                </c:pt>
                <c:pt idx="49" formatCode="_(* #,##0_);_(* \(#,##0\);_(* &quot;-&quot;_);_(@_)">
                  <c:v>4888400</c:v>
                </c:pt>
                <c:pt idx="50" formatCode="_(* #,##0_);_(* \(#,##0\);_(* &quot;-&quot;_);_(@_)">
                  <c:v>5253400</c:v>
                </c:pt>
                <c:pt idx="51" formatCode="_(* #,##0_);_(* \(#,##0\);_(* &quot;-&quot;_);_(@_)">
                  <c:v>5618400</c:v>
                </c:pt>
                <c:pt idx="52" formatCode="_(* #,##0_);_(* \(#,##0\);_(* &quot;-&quot;_);_(@_)">
                  <c:v>5983400</c:v>
                </c:pt>
                <c:pt idx="53" formatCode="_(* #,##0_);_(* \(#,##0\);_(* &quot;-&quot;_);_(@_)">
                  <c:v>5983400.6799999997</c:v>
                </c:pt>
                <c:pt idx="54" formatCode="_(* #,##0_);_(* \(#,##0\);_(* &quot;-&quot;_);_(@_)">
                  <c:v>6663400</c:v>
                </c:pt>
                <c:pt idx="55" formatCode="_(* #,##0_);_(* \(#,##0\);_(* &quot;-&quot;_);_(@_)">
                  <c:v>7343400</c:v>
                </c:pt>
                <c:pt idx="56" formatCode="_(* #,##0_);_(* \(#,##0\);_(* &quot;-&quot;_);_(@_)">
                  <c:v>8023400</c:v>
                </c:pt>
                <c:pt idx="57" formatCode="_(* #,##0_);_(* \(#,##0\);_(* &quot;-&quot;_);_(@_)">
                  <c:v>8703400</c:v>
                </c:pt>
                <c:pt idx="58" formatCode="_(* #,##0_);_(* \(#,##0\);_(* &quot;-&quot;_);_(@_)">
                  <c:v>9383400</c:v>
                </c:pt>
                <c:pt idx="59" formatCode="_(* #,##0_);_(* \(#,##0\);_(* &quot;-&quot;_);_(@_)">
                  <c:v>10063400</c:v>
                </c:pt>
                <c:pt idx="60" formatCode="_(* #,##0_);_(* \(#,##0\);_(* &quot;-&quot;_);_(@_)">
                  <c:v>10743400</c:v>
                </c:pt>
                <c:pt idx="61" formatCode="_(* #,##0_);_(* \(#,##0\);_(* &quot;-&quot;_);_(@_)">
                  <c:v>11423400</c:v>
                </c:pt>
                <c:pt idx="62" formatCode="_(* #,##0_);_(* \(#,##0\);_(* &quot;-&quot;_);_(@_)">
                  <c:v>12103400</c:v>
                </c:pt>
                <c:pt idx="63" formatCode="_(* #,##0_);_(* \(#,##0\);_(* &quot;-&quot;_);_(@_)">
                  <c:v>12783400</c:v>
                </c:pt>
                <c:pt idx="64" formatCode="_(* #,##0_);_(* \(#,##0\);_(* &quot;-&quot;_);_(@_)">
                  <c:v>13463400</c:v>
                </c:pt>
                <c:pt idx="65" formatCode="_(* #,##0_);_(* \(#,##0\);_(* &quot;-&quot;_);_(@_)">
                  <c:v>14143400</c:v>
                </c:pt>
                <c:pt idx="66" formatCode="_(* #,##0_);_(* \(#,##0\);_(* &quot;-&quot;_);_(@_)">
                  <c:v>17543400</c:v>
                </c:pt>
                <c:pt idx="67" formatCode="_(* #,##0_);_(* \(#,##0\);_(* &quot;-&quot;_);_(@_)">
                  <c:v>20943400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58-41AF-BEF1-60F52607E6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8970271"/>
        <c:axId val="118964447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'4 Parts'!$B$6</c15:sqref>
                        </c15:formulaRef>
                      </c:ext>
                    </c:extLst>
                    <c:strCache>
                      <c:ptCount val="1"/>
                      <c:pt idx="0">
                        <c:v> Parts IGR </c:v>
                      </c:pt>
                    </c:strCache>
                  </c:strRef>
                </c:tx>
                <c:spPr>
                  <a:ln w="28575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'4 Parts'!$A$7:$A$74</c15:sqref>
                        </c15:formulaRef>
                      </c:ext>
                    </c:extLst>
                    <c:strCache>
                      <c:ptCount val="68"/>
                      <c:pt idx="2">
                        <c:v>X1</c:v>
                      </c:pt>
                      <c:pt idx="3">
                        <c:v>X2</c:v>
                      </c:pt>
                      <c:pt idx="4">
                        <c:v>X3</c:v>
                      </c:pt>
                      <c:pt idx="5">
                        <c:v>X4</c:v>
                      </c:pt>
                      <c:pt idx="6">
                        <c:v>X5</c:v>
                      </c:pt>
                      <c:pt idx="7">
                        <c:v>X6</c:v>
                      </c:pt>
                      <c:pt idx="8">
                        <c:v>X7</c:v>
                      </c:pt>
                      <c:pt idx="9">
                        <c:v>X8</c:v>
                      </c:pt>
                      <c:pt idx="10">
                        <c:v>X9</c:v>
                      </c:pt>
                      <c:pt idx="11">
                        <c:v>X10</c:v>
                      </c:pt>
                      <c:pt idx="12">
                        <c:v>X11</c:v>
                      </c:pt>
                      <c:pt idx="13">
                        <c:v>X12</c:v>
                      </c:pt>
                      <c:pt idx="14">
                        <c:v>X13</c:v>
                      </c:pt>
                      <c:pt idx="15">
                        <c:v>X14</c:v>
                      </c:pt>
                      <c:pt idx="16">
                        <c:v>X15</c:v>
                      </c:pt>
                      <c:pt idx="17">
                        <c:v>X16</c:v>
                      </c:pt>
                      <c:pt idx="18">
                        <c:v>X17</c:v>
                      </c:pt>
                      <c:pt idx="19">
                        <c:v>X18</c:v>
                      </c:pt>
                      <c:pt idx="20">
                        <c:v>X19</c:v>
                      </c:pt>
                      <c:pt idx="21">
                        <c:v>X20</c:v>
                      </c:pt>
                      <c:pt idx="22">
                        <c:v>X21</c:v>
                      </c:pt>
                      <c:pt idx="23">
                        <c:v>X22</c:v>
                      </c:pt>
                      <c:pt idx="24">
                        <c:v>X23</c:v>
                      </c:pt>
                      <c:pt idx="25">
                        <c:v>X24</c:v>
                      </c:pt>
                      <c:pt idx="26">
                        <c:v>X25</c:v>
                      </c:pt>
                      <c:pt idx="27">
                        <c:v>X26</c:v>
                      </c:pt>
                      <c:pt idx="28">
                        <c:v>X27</c:v>
                      </c:pt>
                      <c:pt idx="29">
                        <c:v>X28</c:v>
                      </c:pt>
                      <c:pt idx="30">
                        <c:v>X29</c:v>
                      </c:pt>
                      <c:pt idx="31">
                        <c:v>X30</c:v>
                      </c:pt>
                      <c:pt idx="32">
                        <c:v>X31</c:v>
                      </c:pt>
                      <c:pt idx="33">
                        <c:v>X32</c:v>
                      </c:pt>
                      <c:pt idx="34">
                        <c:v>X33</c:v>
                      </c:pt>
                      <c:pt idx="35">
                        <c:v>X34</c:v>
                      </c:pt>
                      <c:pt idx="36">
                        <c:v>X35</c:v>
                      </c:pt>
                      <c:pt idx="37">
                        <c:v>X36</c:v>
                      </c:pt>
                      <c:pt idx="38">
                        <c:v>X37</c:v>
                      </c:pt>
                      <c:pt idx="39">
                        <c:v>X38</c:v>
                      </c:pt>
                      <c:pt idx="40">
                        <c:v>X39</c:v>
                      </c:pt>
                      <c:pt idx="41">
                        <c:v>X40</c:v>
                      </c:pt>
                      <c:pt idx="42">
                        <c:v>X41</c:v>
                      </c:pt>
                      <c:pt idx="43">
                        <c:v>X42</c:v>
                      </c:pt>
                      <c:pt idx="44">
                        <c:v>X43</c:v>
                      </c:pt>
                      <c:pt idx="45">
                        <c:v>X44</c:v>
                      </c:pt>
                      <c:pt idx="46">
                        <c:v>X45</c:v>
                      </c:pt>
                      <c:pt idx="47">
                        <c:v>X46</c:v>
                      </c:pt>
                      <c:pt idx="48">
                        <c:v>X47</c:v>
                      </c:pt>
                      <c:pt idx="49">
                        <c:v>X48</c:v>
                      </c:pt>
                      <c:pt idx="50">
                        <c:v>X49</c:v>
                      </c:pt>
                      <c:pt idx="51">
                        <c:v>X50</c:v>
                      </c:pt>
                      <c:pt idx="52">
                        <c:v>X51</c:v>
                      </c:pt>
                      <c:pt idx="53">
                        <c:v>X52</c:v>
                      </c:pt>
                      <c:pt idx="54">
                        <c:v>X53</c:v>
                      </c:pt>
                      <c:pt idx="55">
                        <c:v>X54</c:v>
                      </c:pt>
                      <c:pt idx="56">
                        <c:v>X55</c:v>
                      </c:pt>
                      <c:pt idx="57">
                        <c:v>X56</c:v>
                      </c:pt>
                      <c:pt idx="58">
                        <c:v>X57</c:v>
                      </c:pt>
                      <c:pt idx="59">
                        <c:v>X58</c:v>
                      </c:pt>
                      <c:pt idx="60">
                        <c:v>X59</c:v>
                      </c:pt>
                      <c:pt idx="61">
                        <c:v>X60</c:v>
                      </c:pt>
                      <c:pt idx="62">
                        <c:v>X61</c:v>
                      </c:pt>
                      <c:pt idx="63">
                        <c:v>X62</c:v>
                      </c:pt>
                      <c:pt idx="64">
                        <c:v>X63</c:v>
                      </c:pt>
                      <c:pt idx="65">
                        <c:v>X64</c:v>
                      </c:pt>
                      <c:pt idx="66">
                        <c:v>X65</c:v>
                      </c:pt>
                      <c:pt idx="67">
                        <c:v>X66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'4 Parts'!$B$7:$B$74</c15:sqref>
                        </c15:formulaRef>
                      </c:ext>
                    </c:extLst>
                    <c:numCache>
                      <c:formatCode>_-* #,##0.0_-;\-* #,##0.0_-;_-* "-"_-;_-@_-</c:formatCode>
                      <c:ptCount val="68"/>
                      <c:pt idx="2">
                        <c:v>4</c:v>
                      </c:pt>
                      <c:pt idx="3">
                        <c:v>4</c:v>
                      </c:pt>
                      <c:pt idx="4">
                        <c:v>4</c:v>
                      </c:pt>
                      <c:pt idx="5">
                        <c:v>4</c:v>
                      </c:pt>
                      <c:pt idx="6">
                        <c:v>4</c:v>
                      </c:pt>
                      <c:pt idx="7">
                        <c:v>4</c:v>
                      </c:pt>
                      <c:pt idx="8">
                        <c:v>4</c:v>
                      </c:pt>
                      <c:pt idx="9">
                        <c:v>4</c:v>
                      </c:pt>
                      <c:pt idx="10">
                        <c:v>4</c:v>
                      </c:pt>
                      <c:pt idx="11">
                        <c:v>4</c:v>
                      </c:pt>
                      <c:pt idx="12">
                        <c:v>4</c:v>
                      </c:pt>
                      <c:pt idx="13">
                        <c:v>4</c:v>
                      </c:pt>
                      <c:pt idx="14">
                        <c:v>4</c:v>
                      </c:pt>
                      <c:pt idx="15">
                        <c:v>4</c:v>
                      </c:pt>
                      <c:pt idx="16">
                        <c:v>4</c:v>
                      </c:pt>
                      <c:pt idx="17">
                        <c:v>4</c:v>
                      </c:pt>
                      <c:pt idx="18">
                        <c:v>4</c:v>
                      </c:pt>
                      <c:pt idx="19">
                        <c:v>4</c:v>
                      </c:pt>
                      <c:pt idx="20">
                        <c:v>4</c:v>
                      </c:pt>
                      <c:pt idx="21">
                        <c:v>4</c:v>
                      </c:pt>
                      <c:pt idx="22">
                        <c:v>4</c:v>
                      </c:pt>
                      <c:pt idx="23">
                        <c:v>4</c:v>
                      </c:pt>
                      <c:pt idx="24">
                        <c:v>4</c:v>
                      </c:pt>
                      <c:pt idx="25">
                        <c:v>4</c:v>
                      </c:pt>
                      <c:pt idx="26">
                        <c:v>4</c:v>
                      </c:pt>
                      <c:pt idx="27">
                        <c:v>4</c:v>
                      </c:pt>
                      <c:pt idx="28">
                        <c:v>4</c:v>
                      </c:pt>
                      <c:pt idx="29">
                        <c:v>4</c:v>
                      </c:pt>
                      <c:pt idx="30">
                        <c:v>4</c:v>
                      </c:pt>
                      <c:pt idx="31">
                        <c:v>4</c:v>
                      </c:pt>
                      <c:pt idx="32">
                        <c:v>4</c:v>
                      </c:pt>
                      <c:pt idx="33">
                        <c:v>4</c:v>
                      </c:pt>
                      <c:pt idx="34">
                        <c:v>4</c:v>
                      </c:pt>
                      <c:pt idx="35">
                        <c:v>4</c:v>
                      </c:pt>
                      <c:pt idx="36">
                        <c:v>4</c:v>
                      </c:pt>
                      <c:pt idx="37">
                        <c:v>4</c:v>
                      </c:pt>
                      <c:pt idx="38">
                        <c:v>4</c:v>
                      </c:pt>
                      <c:pt idx="39">
                        <c:v>4</c:v>
                      </c:pt>
                      <c:pt idx="40">
                        <c:v>4</c:v>
                      </c:pt>
                      <c:pt idx="41">
                        <c:v>4</c:v>
                      </c:pt>
                      <c:pt idx="42">
                        <c:v>4</c:v>
                      </c:pt>
                      <c:pt idx="43">
                        <c:v>4</c:v>
                      </c:pt>
                      <c:pt idx="44">
                        <c:v>4</c:v>
                      </c:pt>
                      <c:pt idx="45">
                        <c:v>4</c:v>
                      </c:pt>
                      <c:pt idx="46">
                        <c:v>4</c:v>
                      </c:pt>
                      <c:pt idx="47">
                        <c:v>4</c:v>
                      </c:pt>
                      <c:pt idx="48">
                        <c:v>4</c:v>
                      </c:pt>
                      <c:pt idx="49">
                        <c:v>4</c:v>
                      </c:pt>
                      <c:pt idx="50">
                        <c:v>4</c:v>
                      </c:pt>
                      <c:pt idx="51">
                        <c:v>4</c:v>
                      </c:pt>
                      <c:pt idx="52">
                        <c:v>4</c:v>
                      </c:pt>
                      <c:pt idx="53">
                        <c:v>4</c:v>
                      </c:pt>
                      <c:pt idx="54">
                        <c:v>4</c:v>
                      </c:pt>
                      <c:pt idx="55">
                        <c:v>4</c:v>
                      </c:pt>
                      <c:pt idx="56">
                        <c:v>4</c:v>
                      </c:pt>
                      <c:pt idx="57">
                        <c:v>4</c:v>
                      </c:pt>
                      <c:pt idx="58">
                        <c:v>4</c:v>
                      </c:pt>
                      <c:pt idx="59">
                        <c:v>4</c:v>
                      </c:pt>
                      <c:pt idx="60">
                        <c:v>4</c:v>
                      </c:pt>
                      <c:pt idx="61">
                        <c:v>4</c:v>
                      </c:pt>
                      <c:pt idx="62">
                        <c:v>4</c:v>
                      </c:pt>
                      <c:pt idx="63">
                        <c:v>4</c:v>
                      </c:pt>
                      <c:pt idx="64">
                        <c:v>4</c:v>
                      </c:pt>
                      <c:pt idx="65">
                        <c:v>4</c:v>
                      </c:pt>
                      <c:pt idx="66">
                        <c:v>4</c:v>
                      </c:pt>
                      <c:pt idx="67">
                        <c:v>4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2-E558-41AF-BEF1-60F52607E6D0}"/>
                  </c:ext>
                </c:extLst>
              </c15:ser>
            </c15:filteredLineSeries>
            <c15:filteredLineSeries>
              <c15:ser>
                <c:idx val="1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 Parts'!$C$6</c15:sqref>
                        </c15:formulaRef>
                      </c:ext>
                    </c:extLst>
                    <c:strCache>
                      <c:ptCount val="1"/>
                      <c:pt idx="0">
                        <c:v>Salaires mensuels</c:v>
                      </c:pt>
                    </c:strCache>
                  </c:strRef>
                </c:tx>
                <c:spPr>
                  <a:ln w="28575" cap="rnd">
                    <a:solidFill>
                      <a:schemeClr val="accent2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 Parts'!$A$7:$A$74</c15:sqref>
                        </c15:formulaRef>
                      </c:ext>
                    </c:extLst>
                    <c:strCache>
                      <c:ptCount val="68"/>
                      <c:pt idx="2">
                        <c:v>X1</c:v>
                      </c:pt>
                      <c:pt idx="3">
                        <c:v>X2</c:v>
                      </c:pt>
                      <c:pt idx="4">
                        <c:v>X3</c:v>
                      </c:pt>
                      <c:pt idx="5">
                        <c:v>X4</c:v>
                      </c:pt>
                      <c:pt idx="6">
                        <c:v>X5</c:v>
                      </c:pt>
                      <c:pt idx="7">
                        <c:v>X6</c:v>
                      </c:pt>
                      <c:pt idx="8">
                        <c:v>X7</c:v>
                      </c:pt>
                      <c:pt idx="9">
                        <c:v>X8</c:v>
                      </c:pt>
                      <c:pt idx="10">
                        <c:v>X9</c:v>
                      </c:pt>
                      <c:pt idx="11">
                        <c:v>X10</c:v>
                      </c:pt>
                      <c:pt idx="12">
                        <c:v>X11</c:v>
                      </c:pt>
                      <c:pt idx="13">
                        <c:v>X12</c:v>
                      </c:pt>
                      <c:pt idx="14">
                        <c:v>X13</c:v>
                      </c:pt>
                      <c:pt idx="15">
                        <c:v>X14</c:v>
                      </c:pt>
                      <c:pt idx="16">
                        <c:v>X15</c:v>
                      </c:pt>
                      <c:pt idx="17">
                        <c:v>X16</c:v>
                      </c:pt>
                      <c:pt idx="18">
                        <c:v>X17</c:v>
                      </c:pt>
                      <c:pt idx="19">
                        <c:v>X18</c:v>
                      </c:pt>
                      <c:pt idx="20">
                        <c:v>X19</c:v>
                      </c:pt>
                      <c:pt idx="21">
                        <c:v>X20</c:v>
                      </c:pt>
                      <c:pt idx="22">
                        <c:v>X21</c:v>
                      </c:pt>
                      <c:pt idx="23">
                        <c:v>X22</c:v>
                      </c:pt>
                      <c:pt idx="24">
                        <c:v>X23</c:v>
                      </c:pt>
                      <c:pt idx="25">
                        <c:v>X24</c:v>
                      </c:pt>
                      <c:pt idx="26">
                        <c:v>X25</c:v>
                      </c:pt>
                      <c:pt idx="27">
                        <c:v>X26</c:v>
                      </c:pt>
                      <c:pt idx="28">
                        <c:v>X27</c:v>
                      </c:pt>
                      <c:pt idx="29">
                        <c:v>X28</c:v>
                      </c:pt>
                      <c:pt idx="30">
                        <c:v>X29</c:v>
                      </c:pt>
                      <c:pt idx="31">
                        <c:v>X30</c:v>
                      </c:pt>
                      <c:pt idx="32">
                        <c:v>X31</c:v>
                      </c:pt>
                      <c:pt idx="33">
                        <c:v>X32</c:v>
                      </c:pt>
                      <c:pt idx="34">
                        <c:v>X33</c:v>
                      </c:pt>
                      <c:pt idx="35">
                        <c:v>X34</c:v>
                      </c:pt>
                      <c:pt idx="36">
                        <c:v>X35</c:v>
                      </c:pt>
                      <c:pt idx="37">
                        <c:v>X36</c:v>
                      </c:pt>
                      <c:pt idx="38">
                        <c:v>X37</c:v>
                      </c:pt>
                      <c:pt idx="39">
                        <c:v>X38</c:v>
                      </c:pt>
                      <c:pt idx="40">
                        <c:v>X39</c:v>
                      </c:pt>
                      <c:pt idx="41">
                        <c:v>X40</c:v>
                      </c:pt>
                      <c:pt idx="42">
                        <c:v>X41</c:v>
                      </c:pt>
                      <c:pt idx="43">
                        <c:v>X42</c:v>
                      </c:pt>
                      <c:pt idx="44">
                        <c:v>X43</c:v>
                      </c:pt>
                      <c:pt idx="45">
                        <c:v>X44</c:v>
                      </c:pt>
                      <c:pt idx="46">
                        <c:v>X45</c:v>
                      </c:pt>
                      <c:pt idx="47">
                        <c:v>X46</c:v>
                      </c:pt>
                      <c:pt idx="48">
                        <c:v>X47</c:v>
                      </c:pt>
                      <c:pt idx="49">
                        <c:v>X48</c:v>
                      </c:pt>
                      <c:pt idx="50">
                        <c:v>X49</c:v>
                      </c:pt>
                      <c:pt idx="51">
                        <c:v>X50</c:v>
                      </c:pt>
                      <c:pt idx="52">
                        <c:v>X51</c:v>
                      </c:pt>
                      <c:pt idx="53">
                        <c:v>X52</c:v>
                      </c:pt>
                      <c:pt idx="54">
                        <c:v>X53</c:v>
                      </c:pt>
                      <c:pt idx="55">
                        <c:v>X54</c:v>
                      </c:pt>
                      <c:pt idx="56">
                        <c:v>X55</c:v>
                      </c:pt>
                      <c:pt idx="57">
                        <c:v>X56</c:v>
                      </c:pt>
                      <c:pt idx="58">
                        <c:v>X57</c:v>
                      </c:pt>
                      <c:pt idx="59">
                        <c:v>X58</c:v>
                      </c:pt>
                      <c:pt idx="60">
                        <c:v>X59</c:v>
                      </c:pt>
                      <c:pt idx="61">
                        <c:v>X60</c:v>
                      </c:pt>
                      <c:pt idx="62">
                        <c:v>X61</c:v>
                      </c:pt>
                      <c:pt idx="63">
                        <c:v>X62</c:v>
                      </c:pt>
                      <c:pt idx="64">
                        <c:v>X63</c:v>
                      </c:pt>
                      <c:pt idx="65">
                        <c:v>X64</c:v>
                      </c:pt>
                      <c:pt idx="66">
                        <c:v>X65</c:v>
                      </c:pt>
                      <c:pt idx="67">
                        <c:v>X66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 Parts'!$C$7:$C$74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2" formatCode="_(* #,##0_);_(* \(#,##0\);_(* &quot;-&quot;_);_(@_)">
                        <c:v>75000</c:v>
                      </c:pt>
                      <c:pt idx="3" formatCode="_(* #,##0_);_(* \(#,##0\);_(* &quot;-&quot;_);_(@_)">
                        <c:v>75001</c:v>
                      </c:pt>
                      <c:pt idx="4" formatCode="_(* #,##0_);_(* \(#,##0\);_(* &quot;-&quot;_);_(@_)">
                        <c:v>130000</c:v>
                      </c:pt>
                      <c:pt idx="5" formatCode="_(* #,##0_);_(* \(#,##0\);_(* &quot;-&quot;_);_(@_)">
                        <c:v>150000</c:v>
                      </c:pt>
                      <c:pt idx="6" formatCode="_(* #,##0_);_(* \(#,##0\);_(* &quot;-&quot;_);_(@_)">
                        <c:v>200000</c:v>
                      </c:pt>
                      <c:pt idx="7" formatCode="_(* #,##0_);_(* \(#,##0\);_(* &quot;-&quot;_);_(@_)">
                        <c:v>240000</c:v>
                      </c:pt>
                      <c:pt idx="8" formatCode="_(* #,##0_);_(* \(#,##0\);_(* &quot;-&quot;_);_(@_)">
                        <c:v>240001</c:v>
                      </c:pt>
                      <c:pt idx="9" formatCode="_(* #,##0_);_(* \(#,##0\);_(* &quot;-&quot;_);_(@_)">
                        <c:v>270000</c:v>
                      </c:pt>
                      <c:pt idx="10" formatCode="_(* #,##0_);_(* \(#,##0\);_(* &quot;-&quot;_);_(@_)">
                        <c:v>300000</c:v>
                      </c:pt>
                      <c:pt idx="11" formatCode="_(* #,##0_);_(* \(#,##0\);_(* &quot;-&quot;_);_(@_)">
                        <c:v>350000</c:v>
                      </c:pt>
                      <c:pt idx="12" formatCode="_(* #,##0_);_(* \(#,##0\);_(* &quot;-&quot;_);_(@_)">
                        <c:v>380000</c:v>
                      </c:pt>
                      <c:pt idx="13" formatCode="_(* #,##0_);_(* \(#,##0\);_(* &quot;-&quot;_);_(@_)">
                        <c:v>400000</c:v>
                      </c:pt>
                      <c:pt idx="14" formatCode="_(* #,##0_);_(* \(#,##0\);_(* &quot;-&quot;_);_(@_)">
                        <c:v>420000</c:v>
                      </c:pt>
                      <c:pt idx="15" formatCode="_(* #,##0_);_(* \(#,##0\);_(* &quot;-&quot;_);_(@_)">
                        <c:v>420001</c:v>
                      </c:pt>
                      <c:pt idx="16" formatCode="_(* #,##0_);_(* \(#,##0\);_(* &quot;-&quot;_);_(@_)">
                        <c:v>450000</c:v>
                      </c:pt>
                      <c:pt idx="17" formatCode="_(* #,##0_);_(* \(#,##0\);_(* &quot;-&quot;_);_(@_)">
                        <c:v>500001</c:v>
                      </c:pt>
                      <c:pt idx="18" formatCode="_(* #,##0_);_(* \(#,##0\);_(* &quot;-&quot;_);_(@_)">
                        <c:v>550000</c:v>
                      </c:pt>
                      <c:pt idx="19" formatCode="_(* #,##0_);_(* \(#,##0\);_(* &quot;-&quot;_);_(@_)">
                        <c:v>600000</c:v>
                      </c:pt>
                      <c:pt idx="20" formatCode="_(* #,##0_);_(* \(#,##0\);_(* &quot;-&quot;_);_(@_)">
                        <c:v>600001</c:v>
                      </c:pt>
                      <c:pt idx="21" formatCode="_(* #,##0_);_(* \(#,##0\);_(* &quot;-&quot;_);_(@_)">
                        <c:v>650000</c:v>
                      </c:pt>
                      <c:pt idx="22" formatCode="_(* #,##0_);_(* \(#,##0\);_(* &quot;-&quot;_);_(@_)">
                        <c:v>700000</c:v>
                      </c:pt>
                      <c:pt idx="23" formatCode="_(* #,##0_);_(* \(#,##0\);_(* &quot;-&quot;_);_(@_)">
                        <c:v>750000</c:v>
                      </c:pt>
                      <c:pt idx="24" formatCode="_(* #,##0_);_(* \(#,##0\);_(* &quot;-&quot;_);_(@_)">
                        <c:v>800000</c:v>
                      </c:pt>
                      <c:pt idx="25" formatCode="_(* #,##0_);_(* \(#,##0\);_(* &quot;-&quot;_);_(@_)">
                        <c:v>850000</c:v>
                      </c:pt>
                      <c:pt idx="26" formatCode="_(* #,##0_);_(* \(#,##0\);_(* &quot;-&quot;_);_(@_)">
                        <c:v>900000</c:v>
                      </c:pt>
                      <c:pt idx="27" formatCode="_(* #,##0_);_(* \(#,##0\);_(* &quot;-&quot;_);_(@_)">
                        <c:v>950000</c:v>
                      </c:pt>
                      <c:pt idx="28" formatCode="_(* #,##0_);_(* \(#,##0\);_(* &quot;-&quot;_);_(@_)">
                        <c:v>1000000</c:v>
                      </c:pt>
                      <c:pt idx="29" formatCode="_(* #,##0_);_(* \(#,##0\);_(* &quot;-&quot;_);_(@_)">
                        <c:v>1100000</c:v>
                      </c:pt>
                      <c:pt idx="30" formatCode="_(* #,##0_);_(* \(#,##0\);_(* &quot;-&quot;_);_(@_)">
                        <c:v>1200000</c:v>
                      </c:pt>
                      <c:pt idx="31" formatCode="_(* #,##0_);_(* \(#,##0\);_(* &quot;-&quot;_);_(@_)">
                        <c:v>1300000</c:v>
                      </c:pt>
                      <c:pt idx="32" formatCode="_(* #,##0_);_(* \(#,##0\);_(* &quot;-&quot;_);_(@_)">
                        <c:v>1400000</c:v>
                      </c:pt>
                      <c:pt idx="33" formatCode="_(* #,##0_);_(* \(#,##0\);_(* &quot;-&quot;_);_(@_)">
                        <c:v>1405000</c:v>
                      </c:pt>
                      <c:pt idx="34" formatCode="_(* #,##0_);_(* \(#,##0\);_(* &quot;-&quot;_);_(@_)">
                        <c:v>1500000</c:v>
                      </c:pt>
                      <c:pt idx="35" formatCode="_(* #,##0_);_(* \(#,##0\);_(* &quot;-&quot;_);_(@_)">
                        <c:v>2000000</c:v>
                      </c:pt>
                      <c:pt idx="36" formatCode="_(* #,##0_);_(* \(#,##0\);_(* &quot;-&quot;_);_(@_)">
                        <c:v>2400000</c:v>
                      </c:pt>
                      <c:pt idx="37" formatCode="_(* #,##0_);_(* \(#,##0\);_(* &quot;-&quot;_);_(@_)">
                        <c:v>2400001</c:v>
                      </c:pt>
                      <c:pt idx="38" formatCode="_(* #,##0_);_(* \(#,##0\);_(* &quot;-&quot;_);_(@_)">
                        <c:v>2500000</c:v>
                      </c:pt>
                      <c:pt idx="39" formatCode="_(* #,##0_);_(* \(#,##0\);_(* &quot;-&quot;_);_(@_)">
                        <c:v>2700000</c:v>
                      </c:pt>
                      <c:pt idx="40" formatCode="_(* #,##0_);_(* \(#,##0\);_(* &quot;-&quot;_);_(@_)">
                        <c:v>2900000</c:v>
                      </c:pt>
                      <c:pt idx="41" formatCode="_(* #,##0_);_(* \(#,##0\);_(* &quot;-&quot;_);_(@_)">
                        <c:v>3000000</c:v>
                      </c:pt>
                      <c:pt idx="42" formatCode="_(* #,##0_);_(* \(#,##0\);_(* &quot;-&quot;_);_(@_)">
                        <c:v>3300000</c:v>
                      </c:pt>
                      <c:pt idx="43" formatCode="_(* #,##0_);_(* \(#,##0\);_(* &quot;-&quot;_);_(@_)">
                        <c:v>3500000</c:v>
                      </c:pt>
                      <c:pt idx="44" formatCode="_(* #,##0_);_(* \(#,##0\);_(* &quot;-&quot;_);_(@_)">
                        <c:v>4000000</c:v>
                      </c:pt>
                      <c:pt idx="45" formatCode="_(* #,##0_);_(* \(#,##0\);_(* &quot;-&quot;_);_(@_)">
                        <c:v>4500000</c:v>
                      </c:pt>
                      <c:pt idx="46" formatCode="_(* #,##0_);_(* \(#,##0\);_(* &quot;-&quot;_);_(@_)">
                        <c:v>5000000</c:v>
                      </c:pt>
                      <c:pt idx="47" formatCode="_(* #,##0_);_(* \(#,##0\);_(* &quot;-&quot;_);_(@_)">
                        <c:v>5500000</c:v>
                      </c:pt>
                      <c:pt idx="48" formatCode="_(* #,##0_);_(* \(#,##0\);_(* &quot;-&quot;_);_(@_)">
                        <c:v>6000000</c:v>
                      </c:pt>
                      <c:pt idx="49" formatCode="_(* #,##0_);_(* \(#,##0\);_(* &quot;-&quot;_);_(@_)">
                        <c:v>6500000</c:v>
                      </c:pt>
                      <c:pt idx="50" formatCode="_(* #,##0_);_(* \(#,##0\);_(* &quot;-&quot;_);_(@_)">
                        <c:v>7000000</c:v>
                      </c:pt>
                      <c:pt idx="51" formatCode="_(* #,##0_);_(* \(#,##0\);_(* &quot;-&quot;_);_(@_)">
                        <c:v>7500000</c:v>
                      </c:pt>
                      <c:pt idx="52" formatCode="_(* #,##0_);_(* \(#,##0\);_(* &quot;-&quot;_);_(@_)">
                        <c:v>8000000</c:v>
                      </c:pt>
                      <c:pt idx="53" formatCode="_(* #,##0_);_(* \(#,##0\);_(* &quot;-&quot;_);_(@_)">
                        <c:v>8000001</c:v>
                      </c:pt>
                      <c:pt idx="54" formatCode="_(* #,##0_);_(* \(#,##0\);_(* &quot;-&quot;_);_(@_)">
                        <c:v>9000000</c:v>
                      </c:pt>
                      <c:pt idx="55" formatCode="_(* #,##0_);_(* \(#,##0\);_(* &quot;-&quot;_);_(@_)">
                        <c:v>10000000</c:v>
                      </c:pt>
                      <c:pt idx="56" formatCode="_(* #,##0_);_(* \(#,##0\);_(* &quot;-&quot;_);_(@_)">
                        <c:v>11000000</c:v>
                      </c:pt>
                      <c:pt idx="57" formatCode="_(* #,##0_);_(* \(#,##0\);_(* &quot;-&quot;_);_(@_)">
                        <c:v>12000000</c:v>
                      </c:pt>
                      <c:pt idx="58" formatCode="_(* #,##0_);_(* \(#,##0\);_(* &quot;-&quot;_);_(@_)">
                        <c:v>13000000</c:v>
                      </c:pt>
                      <c:pt idx="59" formatCode="_(* #,##0_);_(* \(#,##0\);_(* &quot;-&quot;_);_(@_)">
                        <c:v>14000000</c:v>
                      </c:pt>
                      <c:pt idx="60" formatCode="_(* #,##0_);_(* \(#,##0\);_(* &quot;-&quot;_);_(@_)">
                        <c:v>15000000</c:v>
                      </c:pt>
                      <c:pt idx="61" formatCode="_(* #,##0_);_(* \(#,##0\);_(* &quot;-&quot;_);_(@_)">
                        <c:v>16000000</c:v>
                      </c:pt>
                      <c:pt idx="62" formatCode="_(* #,##0_);_(* \(#,##0\);_(* &quot;-&quot;_);_(@_)">
                        <c:v>17000000</c:v>
                      </c:pt>
                      <c:pt idx="63" formatCode="_(* #,##0_);_(* \(#,##0\);_(* &quot;-&quot;_);_(@_)">
                        <c:v>18000000</c:v>
                      </c:pt>
                      <c:pt idx="64" formatCode="_(* #,##0_);_(* \(#,##0\);_(* &quot;-&quot;_);_(@_)">
                        <c:v>19000000</c:v>
                      </c:pt>
                      <c:pt idx="65" formatCode="_(* #,##0_);_(* \(#,##0\);_(* &quot;-&quot;_);_(@_)">
                        <c:v>20000000</c:v>
                      </c:pt>
                      <c:pt idx="66" formatCode="_(* #,##0_);_(* \(#,##0\);_(* &quot;-&quot;_);_(@_)">
                        <c:v>25000000</c:v>
                      </c:pt>
                      <c:pt idx="67" formatCode="_(* #,##0_);_(* \(#,##0\);_(* &quot;-&quot;_);_(@_)">
                        <c:v>30000000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E558-41AF-BEF1-60F52607E6D0}"/>
                  </c:ext>
                </c:extLst>
              </c15:ser>
            </c15:filteredLineSeries>
            <c15:filteredLine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 Parts'!$D$6</c15:sqref>
                        </c15:formulaRef>
                      </c:ext>
                    </c:extLst>
                    <c:strCache>
                      <c:ptCount val="1"/>
                      <c:pt idx="0">
                        <c:v>Barème actuel des impôts sur salaires [A]</c:v>
                      </c:pt>
                    </c:strCache>
                  </c:strRef>
                </c:tx>
                <c:spPr>
                  <a:ln w="28575" cap="rnd">
                    <a:solidFill>
                      <a:schemeClr val="accent3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 Parts'!$A$7:$A$74</c15:sqref>
                        </c15:formulaRef>
                      </c:ext>
                    </c:extLst>
                    <c:strCache>
                      <c:ptCount val="68"/>
                      <c:pt idx="2">
                        <c:v>X1</c:v>
                      </c:pt>
                      <c:pt idx="3">
                        <c:v>X2</c:v>
                      </c:pt>
                      <c:pt idx="4">
                        <c:v>X3</c:v>
                      </c:pt>
                      <c:pt idx="5">
                        <c:v>X4</c:v>
                      </c:pt>
                      <c:pt idx="6">
                        <c:v>X5</c:v>
                      </c:pt>
                      <c:pt idx="7">
                        <c:v>X6</c:v>
                      </c:pt>
                      <c:pt idx="8">
                        <c:v>X7</c:v>
                      </c:pt>
                      <c:pt idx="9">
                        <c:v>X8</c:v>
                      </c:pt>
                      <c:pt idx="10">
                        <c:v>X9</c:v>
                      </c:pt>
                      <c:pt idx="11">
                        <c:v>X10</c:v>
                      </c:pt>
                      <c:pt idx="12">
                        <c:v>X11</c:v>
                      </c:pt>
                      <c:pt idx="13">
                        <c:v>X12</c:v>
                      </c:pt>
                      <c:pt idx="14">
                        <c:v>X13</c:v>
                      </c:pt>
                      <c:pt idx="15">
                        <c:v>X14</c:v>
                      </c:pt>
                      <c:pt idx="16">
                        <c:v>X15</c:v>
                      </c:pt>
                      <c:pt idx="17">
                        <c:v>X16</c:v>
                      </c:pt>
                      <c:pt idx="18">
                        <c:v>X17</c:v>
                      </c:pt>
                      <c:pt idx="19">
                        <c:v>X18</c:v>
                      </c:pt>
                      <c:pt idx="20">
                        <c:v>X19</c:v>
                      </c:pt>
                      <c:pt idx="21">
                        <c:v>X20</c:v>
                      </c:pt>
                      <c:pt idx="22">
                        <c:v>X21</c:v>
                      </c:pt>
                      <c:pt idx="23">
                        <c:v>X22</c:v>
                      </c:pt>
                      <c:pt idx="24">
                        <c:v>X23</c:v>
                      </c:pt>
                      <c:pt idx="25">
                        <c:v>X24</c:v>
                      </c:pt>
                      <c:pt idx="26">
                        <c:v>X25</c:v>
                      </c:pt>
                      <c:pt idx="27">
                        <c:v>X26</c:v>
                      </c:pt>
                      <c:pt idx="28">
                        <c:v>X27</c:v>
                      </c:pt>
                      <c:pt idx="29">
                        <c:v>X28</c:v>
                      </c:pt>
                      <c:pt idx="30">
                        <c:v>X29</c:v>
                      </c:pt>
                      <c:pt idx="31">
                        <c:v>X30</c:v>
                      </c:pt>
                      <c:pt idx="32">
                        <c:v>X31</c:v>
                      </c:pt>
                      <c:pt idx="33">
                        <c:v>X32</c:v>
                      </c:pt>
                      <c:pt idx="34">
                        <c:v>X33</c:v>
                      </c:pt>
                      <c:pt idx="35">
                        <c:v>X34</c:v>
                      </c:pt>
                      <c:pt idx="36">
                        <c:v>X35</c:v>
                      </c:pt>
                      <c:pt idx="37">
                        <c:v>X36</c:v>
                      </c:pt>
                      <c:pt idx="38">
                        <c:v>X37</c:v>
                      </c:pt>
                      <c:pt idx="39">
                        <c:v>X38</c:v>
                      </c:pt>
                      <c:pt idx="40">
                        <c:v>X39</c:v>
                      </c:pt>
                      <c:pt idx="41">
                        <c:v>X40</c:v>
                      </c:pt>
                      <c:pt idx="42">
                        <c:v>X41</c:v>
                      </c:pt>
                      <c:pt idx="43">
                        <c:v>X42</c:v>
                      </c:pt>
                      <c:pt idx="44">
                        <c:v>X43</c:v>
                      </c:pt>
                      <c:pt idx="45">
                        <c:v>X44</c:v>
                      </c:pt>
                      <c:pt idx="46">
                        <c:v>X45</c:v>
                      </c:pt>
                      <c:pt idx="47">
                        <c:v>X46</c:v>
                      </c:pt>
                      <c:pt idx="48">
                        <c:v>X47</c:v>
                      </c:pt>
                      <c:pt idx="49">
                        <c:v>X48</c:v>
                      </c:pt>
                      <c:pt idx="50">
                        <c:v>X49</c:v>
                      </c:pt>
                      <c:pt idx="51">
                        <c:v>X50</c:v>
                      </c:pt>
                      <c:pt idx="52">
                        <c:v>X51</c:v>
                      </c:pt>
                      <c:pt idx="53">
                        <c:v>X52</c:v>
                      </c:pt>
                      <c:pt idx="54">
                        <c:v>X53</c:v>
                      </c:pt>
                      <c:pt idx="55">
                        <c:v>X54</c:v>
                      </c:pt>
                      <c:pt idx="56">
                        <c:v>X55</c:v>
                      </c:pt>
                      <c:pt idx="57">
                        <c:v>X56</c:v>
                      </c:pt>
                      <c:pt idx="58">
                        <c:v>X57</c:v>
                      </c:pt>
                      <c:pt idx="59">
                        <c:v>X58</c:v>
                      </c:pt>
                      <c:pt idx="60">
                        <c:v>X59</c:v>
                      </c:pt>
                      <c:pt idx="61">
                        <c:v>X60</c:v>
                      </c:pt>
                      <c:pt idx="62">
                        <c:v>X61</c:v>
                      </c:pt>
                      <c:pt idx="63">
                        <c:v>X62</c:v>
                      </c:pt>
                      <c:pt idx="64">
                        <c:v>X63</c:v>
                      </c:pt>
                      <c:pt idx="65">
                        <c:v>X64</c:v>
                      </c:pt>
                      <c:pt idx="66">
                        <c:v>X65</c:v>
                      </c:pt>
                      <c:pt idx="67">
                        <c:v>X66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 Parts'!$D$7:$D$74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0</c:v>
                      </c:pt>
                      <c:pt idx="2" formatCode="_(* #,##0_);_(* \(#,##0\);_(* &quot;-&quot;_);_(@_)">
                        <c:v>900</c:v>
                      </c:pt>
                      <c:pt idx="3" formatCode="_(* #,##0_);_(* \(#,##0\);_(* &quot;-&quot;_);_(@_)">
                        <c:v>900.01200000000006</c:v>
                      </c:pt>
                      <c:pt idx="4" formatCode="_(* #,##0_);_(* \(#,##0\);_(* &quot;-&quot;_);_(@_)">
                        <c:v>1560</c:v>
                      </c:pt>
                      <c:pt idx="5" formatCode="_(* #,##0_);_(* \(#,##0\);_(* &quot;-&quot;_);_(@_)">
                        <c:v>1800</c:v>
                      </c:pt>
                      <c:pt idx="6" formatCode="_(* #,##0_);_(* \(#,##0\);_(* &quot;-&quot;_);_(@_)">
                        <c:v>2400</c:v>
                      </c:pt>
                      <c:pt idx="7" formatCode="_(* #,##0_);_(* \(#,##0\);_(* &quot;-&quot;_);_(@_)">
                        <c:v>2880</c:v>
                      </c:pt>
                      <c:pt idx="8" formatCode="_(* #,##0_);_(* \(#,##0\);_(* &quot;-&quot;_);_(@_)">
                        <c:v>2880.0120000000002</c:v>
                      </c:pt>
                      <c:pt idx="9" formatCode="_(* #,##0_);_(* \(#,##0\);_(* &quot;-&quot;_);_(@_)">
                        <c:v>3240</c:v>
                      </c:pt>
                      <c:pt idx="10" formatCode="_(* #,##0_);_(* \(#,##0\);_(* &quot;-&quot;_);_(@_)">
                        <c:v>3600</c:v>
                      </c:pt>
                      <c:pt idx="11" formatCode="_(* #,##0_);_(* \(#,##0\);_(* &quot;-&quot;_);_(@_)">
                        <c:v>4200</c:v>
                      </c:pt>
                      <c:pt idx="12" formatCode="_(* #,##0_);_(* \(#,##0\);_(* &quot;-&quot;_);_(@_)">
                        <c:v>4560</c:v>
                      </c:pt>
                      <c:pt idx="13" formatCode="_(* #,##0_);_(* \(#,##0\);_(* &quot;-&quot;_);_(@_)">
                        <c:v>4800</c:v>
                      </c:pt>
                      <c:pt idx="14" formatCode="_(* #,##0_);_(* \(#,##0\);_(* &quot;-&quot;_);_(@_)">
                        <c:v>5040</c:v>
                      </c:pt>
                      <c:pt idx="15" formatCode="_(* #,##0_);_(* \(#,##0\);_(* &quot;-&quot;_);_(@_)">
                        <c:v>5040.0119999999997</c:v>
                      </c:pt>
                      <c:pt idx="16" formatCode="_(* #,##0_);_(* \(#,##0\);_(* &quot;-&quot;_);_(@_)">
                        <c:v>5400</c:v>
                      </c:pt>
                      <c:pt idx="17" formatCode="_(* #,##0_);_(* \(#,##0\);_(* &quot;-&quot;_);_(@_)">
                        <c:v>6000.0119999999997</c:v>
                      </c:pt>
                      <c:pt idx="18" formatCode="_(* #,##0_);_(* \(#,##0\);_(* &quot;-&quot;_);_(@_)">
                        <c:v>6600</c:v>
                      </c:pt>
                      <c:pt idx="19" formatCode="_(* #,##0_);_(* \(#,##0\);_(* &quot;-&quot;_);_(@_)">
                        <c:v>7200</c:v>
                      </c:pt>
                      <c:pt idx="20" formatCode="_(* #,##0_);_(* \(#,##0\);_(* &quot;-&quot;_);_(@_)">
                        <c:v>7200.0119999999997</c:v>
                      </c:pt>
                      <c:pt idx="21" formatCode="_(* #,##0_);_(* \(#,##0\);_(* &quot;-&quot;_);_(@_)">
                        <c:v>7800</c:v>
                      </c:pt>
                      <c:pt idx="22" formatCode="_(* #,##0_);_(* \(#,##0\);_(* &quot;-&quot;_);_(@_)">
                        <c:v>8400</c:v>
                      </c:pt>
                      <c:pt idx="23" formatCode="_(* #,##0_);_(* \(#,##0\);_(* &quot;-&quot;_);_(@_)">
                        <c:v>9000</c:v>
                      </c:pt>
                      <c:pt idx="24" formatCode="_(* #,##0_);_(* \(#,##0\);_(* &quot;-&quot;_);_(@_)">
                        <c:v>9600</c:v>
                      </c:pt>
                      <c:pt idx="25" formatCode="_(* #,##0_);_(* \(#,##0\);_(* &quot;-&quot;_);_(@_)">
                        <c:v>10200</c:v>
                      </c:pt>
                      <c:pt idx="26" formatCode="_(* #,##0_);_(* \(#,##0\);_(* &quot;-&quot;_);_(@_)">
                        <c:v>10800</c:v>
                      </c:pt>
                      <c:pt idx="27" formatCode="_(* #,##0_);_(* \(#,##0\);_(* &quot;-&quot;_);_(@_)">
                        <c:v>11400</c:v>
                      </c:pt>
                      <c:pt idx="28" formatCode="_(* #,##0_);_(* \(#,##0\);_(* &quot;-&quot;_);_(@_)">
                        <c:v>12000</c:v>
                      </c:pt>
                      <c:pt idx="29" formatCode="_(* #,##0_);_(* \(#,##0\);_(* &quot;-&quot;_);_(@_)">
                        <c:v>13200</c:v>
                      </c:pt>
                      <c:pt idx="30" formatCode="_(* #,##0_);_(* \(#,##0\);_(* &quot;-&quot;_);_(@_)">
                        <c:v>14400</c:v>
                      </c:pt>
                      <c:pt idx="31" formatCode="_(* #,##0_);_(* \(#,##0\);_(* &quot;-&quot;_);_(@_)">
                        <c:v>15600</c:v>
                      </c:pt>
                      <c:pt idx="32" formatCode="_(* #,##0_);_(* \(#,##0\);_(* &quot;-&quot;_);_(@_)">
                        <c:v>16800</c:v>
                      </c:pt>
                      <c:pt idx="33" formatCode="_(* #,##0_);_(* \(#,##0\);_(* &quot;-&quot;_);_(@_)">
                        <c:v>16860</c:v>
                      </c:pt>
                      <c:pt idx="34" formatCode="_(* #,##0_);_(* \(#,##0\);_(* &quot;-&quot;_);_(@_)">
                        <c:v>18000</c:v>
                      </c:pt>
                      <c:pt idx="35" formatCode="_(* #,##0_);_(* \(#,##0\);_(* &quot;-&quot;_);_(@_)">
                        <c:v>24000</c:v>
                      </c:pt>
                      <c:pt idx="36" formatCode="_(* #,##0_);_(* \(#,##0\);_(* &quot;-&quot;_);_(@_)">
                        <c:v>28800</c:v>
                      </c:pt>
                      <c:pt idx="37" formatCode="_(* #,##0_);_(* \(#,##0\);_(* &quot;-&quot;_);_(@_)">
                        <c:v>28800.011999999999</c:v>
                      </c:pt>
                      <c:pt idx="38" formatCode="_(* #,##0_);_(* \(#,##0\);_(* &quot;-&quot;_);_(@_)">
                        <c:v>30000</c:v>
                      </c:pt>
                      <c:pt idx="39" formatCode="_(* #,##0_);_(* \(#,##0\);_(* &quot;-&quot;_);_(@_)">
                        <c:v>32400</c:v>
                      </c:pt>
                      <c:pt idx="40" formatCode="_(* #,##0_);_(* \(#,##0\);_(* &quot;-&quot;_);_(@_)">
                        <c:v>34800</c:v>
                      </c:pt>
                      <c:pt idx="41" formatCode="_(* #,##0_);_(* \(#,##0\);_(* &quot;-&quot;_);_(@_)">
                        <c:v>36000</c:v>
                      </c:pt>
                      <c:pt idx="42" formatCode="_(* #,##0_);_(* \(#,##0\);_(* &quot;-&quot;_);_(@_)">
                        <c:v>39600</c:v>
                      </c:pt>
                      <c:pt idx="43" formatCode="_(* #,##0_);_(* \(#,##0\);_(* &quot;-&quot;_);_(@_)">
                        <c:v>42000</c:v>
                      </c:pt>
                      <c:pt idx="44" formatCode="_(* #,##0_);_(* \(#,##0\);_(* &quot;-&quot;_);_(@_)">
                        <c:v>48000</c:v>
                      </c:pt>
                      <c:pt idx="45" formatCode="_(* #,##0_);_(* \(#,##0\);_(* &quot;-&quot;_);_(@_)">
                        <c:v>54000</c:v>
                      </c:pt>
                      <c:pt idx="46" formatCode="_(* #,##0_);_(* \(#,##0\);_(* &quot;-&quot;_);_(@_)">
                        <c:v>60000</c:v>
                      </c:pt>
                      <c:pt idx="47" formatCode="_(* #,##0_);_(* \(#,##0\);_(* &quot;-&quot;_);_(@_)">
                        <c:v>66000</c:v>
                      </c:pt>
                      <c:pt idx="48" formatCode="_(* #,##0_);_(* \(#,##0\);_(* &quot;-&quot;_);_(@_)">
                        <c:v>72000</c:v>
                      </c:pt>
                      <c:pt idx="49" formatCode="_(* #,##0_);_(* \(#,##0\);_(* &quot;-&quot;_);_(@_)">
                        <c:v>78000</c:v>
                      </c:pt>
                      <c:pt idx="50" formatCode="_(* #,##0_);_(* \(#,##0\);_(* &quot;-&quot;_);_(@_)">
                        <c:v>84000</c:v>
                      </c:pt>
                      <c:pt idx="51" formatCode="_(* #,##0_);_(* \(#,##0\);_(* &quot;-&quot;_);_(@_)">
                        <c:v>90000</c:v>
                      </c:pt>
                      <c:pt idx="52" formatCode="_(* #,##0_);_(* \(#,##0\);_(* &quot;-&quot;_);_(@_)">
                        <c:v>96000</c:v>
                      </c:pt>
                      <c:pt idx="53" formatCode="_(* #,##0_);_(* \(#,##0\);_(* &quot;-&quot;_);_(@_)">
                        <c:v>96000.012000000002</c:v>
                      </c:pt>
                      <c:pt idx="54" formatCode="_(* #,##0_);_(* \(#,##0\);_(* &quot;-&quot;_);_(@_)">
                        <c:v>108000</c:v>
                      </c:pt>
                      <c:pt idx="55" formatCode="_(* #,##0_);_(* \(#,##0\);_(* &quot;-&quot;_);_(@_)">
                        <c:v>120000</c:v>
                      </c:pt>
                      <c:pt idx="56" formatCode="_(* #,##0_);_(* \(#,##0\);_(* &quot;-&quot;_);_(@_)">
                        <c:v>132000</c:v>
                      </c:pt>
                      <c:pt idx="57" formatCode="_(* #,##0_);_(* \(#,##0\);_(* &quot;-&quot;_);_(@_)">
                        <c:v>144000</c:v>
                      </c:pt>
                      <c:pt idx="58" formatCode="_(* #,##0_);_(* \(#,##0\);_(* &quot;-&quot;_);_(@_)">
                        <c:v>156000</c:v>
                      </c:pt>
                      <c:pt idx="59" formatCode="_(* #,##0_);_(* \(#,##0\);_(* &quot;-&quot;_);_(@_)">
                        <c:v>168000</c:v>
                      </c:pt>
                      <c:pt idx="60" formatCode="_(* #,##0_);_(* \(#,##0\);_(* &quot;-&quot;_);_(@_)">
                        <c:v>180000</c:v>
                      </c:pt>
                      <c:pt idx="61" formatCode="_(* #,##0_);_(* \(#,##0\);_(* &quot;-&quot;_);_(@_)">
                        <c:v>192000</c:v>
                      </c:pt>
                      <c:pt idx="62" formatCode="_(* #,##0_);_(* \(#,##0\);_(* &quot;-&quot;_);_(@_)">
                        <c:v>204000</c:v>
                      </c:pt>
                      <c:pt idx="63" formatCode="_(* #,##0_);_(* \(#,##0\);_(* &quot;-&quot;_);_(@_)">
                        <c:v>216000</c:v>
                      </c:pt>
                      <c:pt idx="64" formatCode="_(* #,##0_);_(* \(#,##0\);_(* &quot;-&quot;_);_(@_)">
                        <c:v>228000</c:v>
                      </c:pt>
                      <c:pt idx="65" formatCode="_(* #,##0_);_(* \(#,##0\);_(* &quot;-&quot;_);_(@_)">
                        <c:v>240000</c:v>
                      </c:pt>
                      <c:pt idx="66" formatCode="_(* #,##0_);_(* \(#,##0\);_(* &quot;-&quot;_);_(@_)">
                        <c:v>300000</c:v>
                      </c:pt>
                      <c:pt idx="67" formatCode="_(* #,##0_);_(* \(#,##0\);_(* &quot;-&quot;_);_(@_)">
                        <c:v>360000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E558-41AF-BEF1-60F52607E6D0}"/>
                  </c:ext>
                </c:extLst>
              </c15:ser>
            </c15:filteredLineSeries>
            <c15:filteredLineSeries>
              <c15:ser>
                <c:idx val="3"/>
                <c:order val="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 Parts'!$E$6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4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 Parts'!$A$7:$A$74</c15:sqref>
                        </c15:formulaRef>
                      </c:ext>
                    </c:extLst>
                    <c:strCache>
                      <c:ptCount val="68"/>
                      <c:pt idx="2">
                        <c:v>X1</c:v>
                      </c:pt>
                      <c:pt idx="3">
                        <c:v>X2</c:v>
                      </c:pt>
                      <c:pt idx="4">
                        <c:v>X3</c:v>
                      </c:pt>
                      <c:pt idx="5">
                        <c:v>X4</c:v>
                      </c:pt>
                      <c:pt idx="6">
                        <c:v>X5</c:v>
                      </c:pt>
                      <c:pt idx="7">
                        <c:v>X6</c:v>
                      </c:pt>
                      <c:pt idx="8">
                        <c:v>X7</c:v>
                      </c:pt>
                      <c:pt idx="9">
                        <c:v>X8</c:v>
                      </c:pt>
                      <c:pt idx="10">
                        <c:v>X9</c:v>
                      </c:pt>
                      <c:pt idx="11">
                        <c:v>X10</c:v>
                      </c:pt>
                      <c:pt idx="12">
                        <c:v>X11</c:v>
                      </c:pt>
                      <c:pt idx="13">
                        <c:v>X12</c:v>
                      </c:pt>
                      <c:pt idx="14">
                        <c:v>X13</c:v>
                      </c:pt>
                      <c:pt idx="15">
                        <c:v>X14</c:v>
                      </c:pt>
                      <c:pt idx="16">
                        <c:v>X15</c:v>
                      </c:pt>
                      <c:pt idx="17">
                        <c:v>X16</c:v>
                      </c:pt>
                      <c:pt idx="18">
                        <c:v>X17</c:v>
                      </c:pt>
                      <c:pt idx="19">
                        <c:v>X18</c:v>
                      </c:pt>
                      <c:pt idx="20">
                        <c:v>X19</c:v>
                      </c:pt>
                      <c:pt idx="21">
                        <c:v>X20</c:v>
                      </c:pt>
                      <c:pt idx="22">
                        <c:v>X21</c:v>
                      </c:pt>
                      <c:pt idx="23">
                        <c:v>X22</c:v>
                      </c:pt>
                      <c:pt idx="24">
                        <c:v>X23</c:v>
                      </c:pt>
                      <c:pt idx="25">
                        <c:v>X24</c:v>
                      </c:pt>
                      <c:pt idx="26">
                        <c:v>X25</c:v>
                      </c:pt>
                      <c:pt idx="27">
                        <c:v>X26</c:v>
                      </c:pt>
                      <c:pt idx="28">
                        <c:v>X27</c:v>
                      </c:pt>
                      <c:pt idx="29">
                        <c:v>X28</c:v>
                      </c:pt>
                      <c:pt idx="30">
                        <c:v>X29</c:v>
                      </c:pt>
                      <c:pt idx="31">
                        <c:v>X30</c:v>
                      </c:pt>
                      <c:pt idx="32">
                        <c:v>X31</c:v>
                      </c:pt>
                      <c:pt idx="33">
                        <c:v>X32</c:v>
                      </c:pt>
                      <c:pt idx="34">
                        <c:v>X33</c:v>
                      </c:pt>
                      <c:pt idx="35">
                        <c:v>X34</c:v>
                      </c:pt>
                      <c:pt idx="36">
                        <c:v>X35</c:v>
                      </c:pt>
                      <c:pt idx="37">
                        <c:v>X36</c:v>
                      </c:pt>
                      <c:pt idx="38">
                        <c:v>X37</c:v>
                      </c:pt>
                      <c:pt idx="39">
                        <c:v>X38</c:v>
                      </c:pt>
                      <c:pt idx="40">
                        <c:v>X39</c:v>
                      </c:pt>
                      <c:pt idx="41">
                        <c:v>X40</c:v>
                      </c:pt>
                      <c:pt idx="42">
                        <c:v>X41</c:v>
                      </c:pt>
                      <c:pt idx="43">
                        <c:v>X42</c:v>
                      </c:pt>
                      <c:pt idx="44">
                        <c:v>X43</c:v>
                      </c:pt>
                      <c:pt idx="45">
                        <c:v>X44</c:v>
                      </c:pt>
                      <c:pt idx="46">
                        <c:v>X45</c:v>
                      </c:pt>
                      <c:pt idx="47">
                        <c:v>X46</c:v>
                      </c:pt>
                      <c:pt idx="48">
                        <c:v>X47</c:v>
                      </c:pt>
                      <c:pt idx="49">
                        <c:v>X48</c:v>
                      </c:pt>
                      <c:pt idx="50">
                        <c:v>X49</c:v>
                      </c:pt>
                      <c:pt idx="51">
                        <c:v>X50</c:v>
                      </c:pt>
                      <c:pt idx="52">
                        <c:v>X51</c:v>
                      </c:pt>
                      <c:pt idx="53">
                        <c:v>X52</c:v>
                      </c:pt>
                      <c:pt idx="54">
                        <c:v>X53</c:v>
                      </c:pt>
                      <c:pt idx="55">
                        <c:v>X54</c:v>
                      </c:pt>
                      <c:pt idx="56">
                        <c:v>X55</c:v>
                      </c:pt>
                      <c:pt idx="57">
                        <c:v>X56</c:v>
                      </c:pt>
                      <c:pt idx="58">
                        <c:v>X57</c:v>
                      </c:pt>
                      <c:pt idx="59">
                        <c:v>X58</c:v>
                      </c:pt>
                      <c:pt idx="60">
                        <c:v>X59</c:v>
                      </c:pt>
                      <c:pt idx="61">
                        <c:v>X60</c:v>
                      </c:pt>
                      <c:pt idx="62">
                        <c:v>X61</c:v>
                      </c:pt>
                      <c:pt idx="63">
                        <c:v>X62</c:v>
                      </c:pt>
                      <c:pt idx="64">
                        <c:v>X63</c:v>
                      </c:pt>
                      <c:pt idx="65">
                        <c:v>X64</c:v>
                      </c:pt>
                      <c:pt idx="66">
                        <c:v>X65</c:v>
                      </c:pt>
                      <c:pt idx="67">
                        <c:v>X66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 Parts'!$E$7:$E$74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0</c:v>
                      </c:pt>
                      <c:pt idx="3" formatCode="_(* #,##0_);_(* \(#,##0\);_(* &quot;-&quot;_);_(@_)">
                        <c:v>0</c:v>
                      </c:pt>
                      <c:pt idx="4" formatCode="_(* #,##0_);_(* \(#,##0\);_(* &quot;-&quot;_);_(@_)">
                        <c:v>450</c:v>
                      </c:pt>
                      <c:pt idx="5" formatCode="_(* #,##0_);_(* \(#,##0\);_(* &quot;-&quot;_);_(@_)">
                        <c:v>750</c:v>
                      </c:pt>
                      <c:pt idx="6" formatCode="_(* #,##0_);_(* \(#,##0\);_(* &quot;-&quot;_);_(@_)">
                        <c:v>2700</c:v>
                      </c:pt>
                      <c:pt idx="7" formatCode="_(* #,##0_);_(* \(#,##0\);_(* &quot;-&quot;_);_(@_)">
                        <c:v>4300</c:v>
                      </c:pt>
                      <c:pt idx="8" formatCode="_(* #,##0_);_(* \(#,##0\);_(* &quot;-&quot;_);_(@_)">
                        <c:v>4300</c:v>
                      </c:pt>
                      <c:pt idx="9" formatCode="_(* #,##0_);_(* \(#,##0\);_(* &quot;-&quot;_);_(@_)">
                        <c:v>6300</c:v>
                      </c:pt>
                      <c:pt idx="10" formatCode="_(* #,##0_);_(* \(#,##0\);_(* &quot;-&quot;_);_(@_)">
                        <c:v>8700</c:v>
                      </c:pt>
                      <c:pt idx="11" formatCode="_(* #,##0_);_(* \(#,##0\);_(* &quot;-&quot;_);_(@_)">
                        <c:v>12700</c:v>
                      </c:pt>
                      <c:pt idx="12" formatCode="_(* #,##0_);_(* \(#,##0\);_(* &quot;-&quot;_);_(@_)">
                        <c:v>15100</c:v>
                      </c:pt>
                      <c:pt idx="13" formatCode="_(* #,##0_);_(* \(#,##0\);_(* &quot;-&quot;_);_(@_)">
                        <c:v>16700</c:v>
                      </c:pt>
                      <c:pt idx="14" formatCode="_(* #,##0_);_(* \(#,##0\);_(* &quot;-&quot;_);_(@_)">
                        <c:v>18300</c:v>
                      </c:pt>
                      <c:pt idx="15" formatCode="_(* #,##0_);_(* \(#,##0\);_(* &quot;-&quot;_);_(@_)">
                        <c:v>18300</c:v>
                      </c:pt>
                      <c:pt idx="16" formatCode="_(* #,##0_);_(* \(#,##0\);_(* &quot;-&quot;_);_(@_)">
                        <c:v>20700</c:v>
                      </c:pt>
                      <c:pt idx="17" formatCode="_(* #,##0_);_(* \(#,##0\);_(* &quot;-&quot;_);_(@_)">
                        <c:v>24700</c:v>
                      </c:pt>
                      <c:pt idx="18" formatCode="_(* #,##0_);_(* \(#,##0\);_(* &quot;-&quot;_);_(@_)">
                        <c:v>28700</c:v>
                      </c:pt>
                      <c:pt idx="19" formatCode="_(* #,##0_);_(* \(#,##0\);_(* &quot;-&quot;_);_(@_)">
                        <c:v>32700</c:v>
                      </c:pt>
                      <c:pt idx="20" formatCode="_(* #,##0_);_(* \(#,##0\);_(* &quot;-&quot;_);_(@_)">
                        <c:v>32700</c:v>
                      </c:pt>
                      <c:pt idx="21" formatCode="_(* #,##0_);_(* \(#,##0\);_(* &quot;-&quot;_);_(@_)">
                        <c:v>36700</c:v>
                      </c:pt>
                      <c:pt idx="22" formatCode="_(* #,##0_);_(* \(#,##0\);_(* &quot;-&quot;_);_(@_)">
                        <c:v>40700</c:v>
                      </c:pt>
                      <c:pt idx="23" formatCode="_(* #,##0_);_(* \(#,##0\);_(* &quot;-&quot;_);_(@_)">
                        <c:v>44700</c:v>
                      </c:pt>
                      <c:pt idx="24" formatCode="_(* #,##0_);_(* \(#,##0\);_(* &quot;-&quot;_);_(@_)">
                        <c:v>48700</c:v>
                      </c:pt>
                      <c:pt idx="25" formatCode="_(* #,##0_);_(* \(#,##0\);_(* &quot;-&quot;_);_(@_)">
                        <c:v>52700</c:v>
                      </c:pt>
                      <c:pt idx="26" formatCode="_(* #,##0_);_(* \(#,##0\);_(* &quot;-&quot;_);_(@_)">
                        <c:v>56700</c:v>
                      </c:pt>
                      <c:pt idx="27" formatCode="_(* #,##0_);_(* \(#,##0\);_(* &quot;-&quot;_);_(@_)">
                        <c:v>60700</c:v>
                      </c:pt>
                      <c:pt idx="28" formatCode="_(* #,##0_);_(* \(#,##0\);_(* &quot;-&quot;_);_(@_)">
                        <c:v>64700</c:v>
                      </c:pt>
                      <c:pt idx="29" formatCode="_(* #,##0_);_(* \(#,##0\);_(* &quot;-&quot;_);_(@_)">
                        <c:v>72700</c:v>
                      </c:pt>
                      <c:pt idx="30" formatCode="_(* #,##0_);_(* \(#,##0\);_(* &quot;-&quot;_);_(@_)">
                        <c:v>80700</c:v>
                      </c:pt>
                      <c:pt idx="31" formatCode="_(* #,##0_);_(* \(#,##0\);_(* &quot;-&quot;_);_(@_)">
                        <c:v>88700</c:v>
                      </c:pt>
                      <c:pt idx="32" formatCode="_(* #,##0_);_(* \(#,##0\);_(* &quot;-&quot;_);_(@_)">
                        <c:v>96700</c:v>
                      </c:pt>
                      <c:pt idx="33" formatCode="_(* #,##0_);_(* \(#,##0\);_(* &quot;-&quot;_);_(@_)">
                        <c:v>97100</c:v>
                      </c:pt>
                      <c:pt idx="34" formatCode="_(* #,##0_);_(* \(#,##0\);_(* &quot;-&quot;_);_(@_)">
                        <c:v>104700</c:v>
                      </c:pt>
                      <c:pt idx="35" formatCode="_(* #,##0_);_(* \(#,##0\);_(* &quot;-&quot;_);_(@_)">
                        <c:v>144700</c:v>
                      </c:pt>
                      <c:pt idx="36" formatCode="_(* #,##0_);_(* \(#,##0\);_(* &quot;-&quot;_);_(@_)">
                        <c:v>176700</c:v>
                      </c:pt>
                      <c:pt idx="37" formatCode="_(* #,##0_);_(* \(#,##0\);_(* &quot;-&quot;_);_(@_)">
                        <c:v>176700</c:v>
                      </c:pt>
                      <c:pt idx="38" formatCode="_(* #,##0_);_(* \(#,##0\);_(* &quot;-&quot;_);_(@_)">
                        <c:v>184700</c:v>
                      </c:pt>
                      <c:pt idx="39" formatCode="_(* #,##0_);_(* \(#,##0\);_(* &quot;-&quot;_);_(@_)">
                        <c:v>200700</c:v>
                      </c:pt>
                      <c:pt idx="40" formatCode="_(* #,##0_);_(* \(#,##0\);_(* &quot;-&quot;_);_(@_)">
                        <c:v>216700</c:v>
                      </c:pt>
                      <c:pt idx="41" formatCode="_(* #,##0_);_(* \(#,##0\);_(* &quot;-&quot;_);_(@_)">
                        <c:v>224700</c:v>
                      </c:pt>
                      <c:pt idx="42" formatCode="_(* #,##0_);_(* \(#,##0\);_(* &quot;-&quot;_);_(@_)">
                        <c:v>248700</c:v>
                      </c:pt>
                      <c:pt idx="43" formatCode="_(* #,##0_);_(* \(#,##0\);_(* &quot;-&quot;_);_(@_)">
                        <c:v>264700</c:v>
                      </c:pt>
                      <c:pt idx="44" formatCode="_(* #,##0_);_(* \(#,##0\);_(* &quot;-&quot;_);_(@_)">
                        <c:v>304700</c:v>
                      </c:pt>
                      <c:pt idx="45" formatCode="_(* #,##0_);_(* \(#,##0\);_(* &quot;-&quot;_);_(@_)">
                        <c:v>344700</c:v>
                      </c:pt>
                      <c:pt idx="46" formatCode="_(* #,##0_);_(* \(#,##0\);_(* &quot;-&quot;_);_(@_)">
                        <c:v>384700</c:v>
                      </c:pt>
                      <c:pt idx="47" formatCode="_(* #,##0_);_(* \(#,##0\);_(* &quot;-&quot;_);_(@_)">
                        <c:v>424700</c:v>
                      </c:pt>
                      <c:pt idx="48" formatCode="_(* #,##0_);_(* \(#,##0\);_(* &quot;-&quot;_);_(@_)">
                        <c:v>464700</c:v>
                      </c:pt>
                      <c:pt idx="49" formatCode="_(* #,##0_);_(* \(#,##0\);_(* &quot;-&quot;_);_(@_)">
                        <c:v>504700</c:v>
                      </c:pt>
                      <c:pt idx="50" formatCode="_(* #,##0_);_(* \(#,##0\);_(* &quot;-&quot;_);_(@_)">
                        <c:v>544700</c:v>
                      </c:pt>
                      <c:pt idx="51" formatCode="_(* #,##0_);_(* \(#,##0\);_(* &quot;-&quot;_);_(@_)">
                        <c:v>584700</c:v>
                      </c:pt>
                      <c:pt idx="52" formatCode="_(* #,##0_);_(* \(#,##0\);_(* &quot;-&quot;_);_(@_)">
                        <c:v>624700</c:v>
                      </c:pt>
                      <c:pt idx="53" formatCode="_(* #,##0_);_(* \(#,##0\);_(* &quot;-&quot;_);_(@_)">
                        <c:v>624700</c:v>
                      </c:pt>
                      <c:pt idx="54" formatCode="_(* #,##0_);_(* \(#,##0\);_(* &quot;-&quot;_);_(@_)">
                        <c:v>704700</c:v>
                      </c:pt>
                      <c:pt idx="55" formatCode="_(* #,##0_);_(* \(#,##0\);_(* &quot;-&quot;_);_(@_)">
                        <c:v>784700</c:v>
                      </c:pt>
                      <c:pt idx="56" formatCode="_(* #,##0_);_(* \(#,##0\);_(* &quot;-&quot;_);_(@_)">
                        <c:v>864700</c:v>
                      </c:pt>
                      <c:pt idx="57" formatCode="_(* #,##0_);_(* \(#,##0\);_(* &quot;-&quot;_);_(@_)">
                        <c:v>944700</c:v>
                      </c:pt>
                      <c:pt idx="58" formatCode="_(* #,##0_);_(* \(#,##0\);_(* &quot;-&quot;_);_(@_)">
                        <c:v>1024700</c:v>
                      </c:pt>
                      <c:pt idx="59" formatCode="_(* #,##0_);_(* \(#,##0\);_(* &quot;-&quot;_);_(@_)">
                        <c:v>1104700</c:v>
                      </c:pt>
                      <c:pt idx="60" formatCode="_(* #,##0_);_(* \(#,##0\);_(* &quot;-&quot;_);_(@_)">
                        <c:v>1184700</c:v>
                      </c:pt>
                      <c:pt idx="61" formatCode="_(* #,##0_);_(* \(#,##0\);_(* &quot;-&quot;_);_(@_)">
                        <c:v>1264700</c:v>
                      </c:pt>
                      <c:pt idx="62" formatCode="_(* #,##0_);_(* \(#,##0\);_(* &quot;-&quot;_);_(@_)">
                        <c:v>1344700</c:v>
                      </c:pt>
                      <c:pt idx="63" formatCode="_(* #,##0_);_(* \(#,##0\);_(* &quot;-&quot;_);_(@_)">
                        <c:v>1424700</c:v>
                      </c:pt>
                      <c:pt idx="64" formatCode="_(* #,##0_);_(* \(#,##0\);_(* &quot;-&quot;_);_(@_)">
                        <c:v>1504700</c:v>
                      </c:pt>
                      <c:pt idx="65" formatCode="_(* #,##0_);_(* \(#,##0\);_(* &quot;-&quot;_);_(@_)">
                        <c:v>1584700</c:v>
                      </c:pt>
                      <c:pt idx="66" formatCode="_(* #,##0_);_(* \(#,##0\);_(* &quot;-&quot;_);_(@_)">
                        <c:v>1984700</c:v>
                      </c:pt>
                      <c:pt idx="67" formatCode="_(* #,##0_);_(* \(#,##0\);_(* &quot;-&quot;_);_(@_)">
                        <c:v>2384700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E558-41AF-BEF1-60F52607E6D0}"/>
                  </c:ext>
                </c:extLst>
              </c15:ser>
            </c15:filteredLineSeries>
            <c15:filteredLineSeries>
              <c15:ser>
                <c:idx val="4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 Parts'!$F$6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 Parts'!$A$7:$A$74</c15:sqref>
                        </c15:formulaRef>
                      </c:ext>
                    </c:extLst>
                    <c:strCache>
                      <c:ptCount val="68"/>
                      <c:pt idx="2">
                        <c:v>X1</c:v>
                      </c:pt>
                      <c:pt idx="3">
                        <c:v>X2</c:v>
                      </c:pt>
                      <c:pt idx="4">
                        <c:v>X3</c:v>
                      </c:pt>
                      <c:pt idx="5">
                        <c:v>X4</c:v>
                      </c:pt>
                      <c:pt idx="6">
                        <c:v>X5</c:v>
                      </c:pt>
                      <c:pt idx="7">
                        <c:v>X6</c:v>
                      </c:pt>
                      <c:pt idx="8">
                        <c:v>X7</c:v>
                      </c:pt>
                      <c:pt idx="9">
                        <c:v>X8</c:v>
                      </c:pt>
                      <c:pt idx="10">
                        <c:v>X9</c:v>
                      </c:pt>
                      <c:pt idx="11">
                        <c:v>X10</c:v>
                      </c:pt>
                      <c:pt idx="12">
                        <c:v>X11</c:v>
                      </c:pt>
                      <c:pt idx="13">
                        <c:v>X12</c:v>
                      </c:pt>
                      <c:pt idx="14">
                        <c:v>X13</c:v>
                      </c:pt>
                      <c:pt idx="15">
                        <c:v>X14</c:v>
                      </c:pt>
                      <c:pt idx="16">
                        <c:v>X15</c:v>
                      </c:pt>
                      <c:pt idx="17">
                        <c:v>X16</c:v>
                      </c:pt>
                      <c:pt idx="18">
                        <c:v>X17</c:v>
                      </c:pt>
                      <c:pt idx="19">
                        <c:v>X18</c:v>
                      </c:pt>
                      <c:pt idx="20">
                        <c:v>X19</c:v>
                      </c:pt>
                      <c:pt idx="21">
                        <c:v>X20</c:v>
                      </c:pt>
                      <c:pt idx="22">
                        <c:v>X21</c:v>
                      </c:pt>
                      <c:pt idx="23">
                        <c:v>X22</c:v>
                      </c:pt>
                      <c:pt idx="24">
                        <c:v>X23</c:v>
                      </c:pt>
                      <c:pt idx="25">
                        <c:v>X24</c:v>
                      </c:pt>
                      <c:pt idx="26">
                        <c:v>X25</c:v>
                      </c:pt>
                      <c:pt idx="27">
                        <c:v>X26</c:v>
                      </c:pt>
                      <c:pt idx="28">
                        <c:v>X27</c:v>
                      </c:pt>
                      <c:pt idx="29">
                        <c:v>X28</c:v>
                      </c:pt>
                      <c:pt idx="30">
                        <c:v>X29</c:v>
                      </c:pt>
                      <c:pt idx="31">
                        <c:v>X30</c:v>
                      </c:pt>
                      <c:pt idx="32">
                        <c:v>X31</c:v>
                      </c:pt>
                      <c:pt idx="33">
                        <c:v>X32</c:v>
                      </c:pt>
                      <c:pt idx="34">
                        <c:v>X33</c:v>
                      </c:pt>
                      <c:pt idx="35">
                        <c:v>X34</c:v>
                      </c:pt>
                      <c:pt idx="36">
                        <c:v>X35</c:v>
                      </c:pt>
                      <c:pt idx="37">
                        <c:v>X36</c:v>
                      </c:pt>
                      <c:pt idx="38">
                        <c:v>X37</c:v>
                      </c:pt>
                      <c:pt idx="39">
                        <c:v>X38</c:v>
                      </c:pt>
                      <c:pt idx="40">
                        <c:v>X39</c:v>
                      </c:pt>
                      <c:pt idx="41">
                        <c:v>X40</c:v>
                      </c:pt>
                      <c:pt idx="42">
                        <c:v>X41</c:v>
                      </c:pt>
                      <c:pt idx="43">
                        <c:v>X42</c:v>
                      </c:pt>
                      <c:pt idx="44">
                        <c:v>X43</c:v>
                      </c:pt>
                      <c:pt idx="45">
                        <c:v>X44</c:v>
                      </c:pt>
                      <c:pt idx="46">
                        <c:v>X45</c:v>
                      </c:pt>
                      <c:pt idx="47">
                        <c:v>X46</c:v>
                      </c:pt>
                      <c:pt idx="48">
                        <c:v>X47</c:v>
                      </c:pt>
                      <c:pt idx="49">
                        <c:v>X48</c:v>
                      </c:pt>
                      <c:pt idx="50">
                        <c:v>X49</c:v>
                      </c:pt>
                      <c:pt idx="51">
                        <c:v>X50</c:v>
                      </c:pt>
                      <c:pt idx="52">
                        <c:v>X51</c:v>
                      </c:pt>
                      <c:pt idx="53">
                        <c:v>X52</c:v>
                      </c:pt>
                      <c:pt idx="54">
                        <c:v>X53</c:v>
                      </c:pt>
                      <c:pt idx="55">
                        <c:v>X54</c:v>
                      </c:pt>
                      <c:pt idx="56">
                        <c:v>X55</c:v>
                      </c:pt>
                      <c:pt idx="57">
                        <c:v>X56</c:v>
                      </c:pt>
                      <c:pt idx="58">
                        <c:v>X57</c:v>
                      </c:pt>
                      <c:pt idx="59">
                        <c:v>X58</c:v>
                      </c:pt>
                      <c:pt idx="60">
                        <c:v>X59</c:v>
                      </c:pt>
                      <c:pt idx="61">
                        <c:v>X60</c:v>
                      </c:pt>
                      <c:pt idx="62">
                        <c:v>X61</c:v>
                      </c:pt>
                      <c:pt idx="63">
                        <c:v>X62</c:v>
                      </c:pt>
                      <c:pt idx="64">
                        <c:v>X63</c:v>
                      </c:pt>
                      <c:pt idx="65">
                        <c:v>X64</c:v>
                      </c:pt>
                      <c:pt idx="66">
                        <c:v>X65</c:v>
                      </c:pt>
                      <c:pt idx="67">
                        <c:v>X66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 Parts'!$F$7:$F$74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0</c:v>
                      </c:pt>
                      <c:pt idx="3" formatCode="_(* #,##0_);_(* \(#,##0\);_(* &quot;-&quot;_);_(@_)">
                        <c:v>0</c:v>
                      </c:pt>
                      <c:pt idx="4" formatCode="_(* #,##0_);_(* \(#,##0\);_(* &quot;-&quot;_);_(@_)">
                        <c:v>0</c:v>
                      </c:pt>
                      <c:pt idx="5" formatCode="_(* #,##0_);_(* \(#,##0\);_(* &quot;-&quot;_);_(@_)">
                        <c:v>0</c:v>
                      </c:pt>
                      <c:pt idx="6" formatCode="_(* #,##0_);_(* \(#,##0\);_(* &quot;-&quot;_);_(@_)">
                        <c:v>2879</c:v>
                      </c:pt>
                      <c:pt idx="7" formatCode="_(* #,##0_);_(* \(#,##0\);_(* &quot;-&quot;_);_(@_)">
                        <c:v>5191</c:v>
                      </c:pt>
                      <c:pt idx="8" formatCode="_(* #,##0_);_(* \(#,##0\);_(* &quot;-&quot;_);_(@_)">
                        <c:v>5191</c:v>
                      </c:pt>
                      <c:pt idx="9" formatCode="_(* #,##0_);_(* \(#,##0\);_(* &quot;-&quot;_);_(@_)">
                        <c:v>6863</c:v>
                      </c:pt>
                      <c:pt idx="10" formatCode="_(* #,##0_);_(* \(#,##0\);_(* &quot;-&quot;_);_(@_)">
                        <c:v>8941</c:v>
                      </c:pt>
                      <c:pt idx="11" formatCode="_(* #,##0_);_(* \(#,##0\);_(* &quot;-&quot;_);_(@_)">
                        <c:v>12865</c:v>
                      </c:pt>
                      <c:pt idx="12" formatCode="_(* #,##0_);_(* \(#,##0\);_(* &quot;-&quot;_);_(@_)">
                        <c:v>15220</c:v>
                      </c:pt>
                      <c:pt idx="13" formatCode="_(* #,##0_);_(* \(#,##0\);_(* &quot;-&quot;_);_(@_)">
                        <c:v>16790</c:v>
                      </c:pt>
                      <c:pt idx="14" formatCode="_(* #,##0_);_(* \(#,##0\);_(* &quot;-&quot;_);_(@_)">
                        <c:v>18360</c:v>
                      </c:pt>
                      <c:pt idx="15" formatCode="_(* #,##0_);_(* \(#,##0\);_(* &quot;-&quot;_);_(@_)">
                        <c:v>18360</c:v>
                      </c:pt>
                      <c:pt idx="16" formatCode="_(* #,##0_);_(* \(#,##0\);_(* &quot;-&quot;_);_(@_)">
                        <c:v>20715</c:v>
                      </c:pt>
                      <c:pt idx="17" formatCode="_(* #,##0_);_(* \(#,##0\);_(* &quot;-&quot;_);_(@_)">
                        <c:v>24640</c:v>
                      </c:pt>
                      <c:pt idx="18" formatCode="_(* #,##0_);_(* \(#,##0\);_(* &quot;-&quot;_);_(@_)">
                        <c:v>29208</c:v>
                      </c:pt>
                      <c:pt idx="19" formatCode="_(* #,##0_);_(* \(#,##0\);_(* &quot;-&quot;_);_(@_)">
                        <c:v>34223</c:v>
                      </c:pt>
                      <c:pt idx="20" formatCode="_(* #,##0_);_(* \(#,##0\);_(* &quot;-&quot;_);_(@_)">
                        <c:v>34223</c:v>
                      </c:pt>
                      <c:pt idx="21" formatCode="_(* #,##0_);_(* \(#,##0\);_(* &quot;-&quot;_);_(@_)">
                        <c:v>39238</c:v>
                      </c:pt>
                      <c:pt idx="22" formatCode="_(* #,##0_);_(* \(#,##0\);_(* &quot;-&quot;_);_(@_)">
                        <c:v>44253</c:v>
                      </c:pt>
                      <c:pt idx="23" formatCode="_(* #,##0_);_(* \(#,##0\);_(* &quot;-&quot;_);_(@_)">
                        <c:v>49268</c:v>
                      </c:pt>
                      <c:pt idx="24" formatCode="_(* #,##0_);_(* \(#,##0\);_(* &quot;-&quot;_);_(@_)">
                        <c:v>54283</c:v>
                      </c:pt>
                      <c:pt idx="25" formatCode="_(* #,##0_);_(* \(#,##0\);_(* &quot;-&quot;_);_(@_)">
                        <c:v>59907</c:v>
                      </c:pt>
                      <c:pt idx="26" formatCode="_(* #,##0_);_(* \(#,##0\);_(* &quot;-&quot;_);_(@_)">
                        <c:v>65925</c:v>
                      </c:pt>
                      <c:pt idx="27" formatCode="_(* #,##0_);_(* \(#,##0\);_(* &quot;-&quot;_);_(@_)">
                        <c:v>71943</c:v>
                      </c:pt>
                      <c:pt idx="28" formatCode="_(* #,##0_);_(* \(#,##0\);_(* &quot;-&quot;_);_(@_)">
                        <c:v>77961</c:v>
                      </c:pt>
                      <c:pt idx="29" formatCode="_(* #,##0_);_(* \(#,##0\);_(* &quot;-&quot;_);_(@_)">
                        <c:v>89997</c:v>
                      </c:pt>
                      <c:pt idx="30" formatCode="_(* #,##0_);_(* \(#,##0\);_(* &quot;-&quot;_);_(@_)">
                        <c:v>102033</c:v>
                      </c:pt>
                      <c:pt idx="31" formatCode="_(* #,##0_);_(* \(#,##0\);_(* &quot;-&quot;_);_(@_)">
                        <c:v>114069</c:v>
                      </c:pt>
                      <c:pt idx="32" formatCode="_(* #,##0_);_(* \(#,##0\);_(* &quot;-&quot;_);_(@_)">
                        <c:v>126105</c:v>
                      </c:pt>
                      <c:pt idx="33" formatCode="_(* #,##0_);_(* \(#,##0\);_(* &quot;-&quot;_);_(@_)">
                        <c:v>126707</c:v>
                      </c:pt>
                      <c:pt idx="34" formatCode="_(* #,##0_);_(* \(#,##0\);_(* &quot;-&quot;_);_(@_)">
                        <c:v>140183</c:v>
                      </c:pt>
                      <c:pt idx="35" formatCode="_(* #,##0_);_(* \(#,##0\);_(* &quot;-&quot;_);_(@_)">
                        <c:v>218194</c:v>
                      </c:pt>
                      <c:pt idx="36" formatCode="_(* #,##0_);_(* \(#,##0\);_(* &quot;-&quot;_);_(@_)">
                        <c:v>280603</c:v>
                      </c:pt>
                      <c:pt idx="37" formatCode="_(* #,##0_);_(* \(#,##0\);_(* &quot;-&quot;_);_(@_)">
                        <c:v>280603</c:v>
                      </c:pt>
                      <c:pt idx="38" formatCode="_(* #,##0_);_(* \(#,##0\);_(* &quot;-&quot;_);_(@_)">
                        <c:v>296205</c:v>
                      </c:pt>
                      <c:pt idx="39" formatCode="_(* #,##0_);_(* \(#,##0\);_(* &quot;-&quot;_);_(@_)">
                        <c:v>331579</c:v>
                      </c:pt>
                      <c:pt idx="40" formatCode="_(* #,##0_);_(* \(#,##0\);_(* &quot;-&quot;_);_(@_)">
                        <c:v>368932</c:v>
                      </c:pt>
                      <c:pt idx="41" formatCode="_(* #,##0_);_(* \(#,##0\);_(* &quot;-&quot;_);_(@_)">
                        <c:v>387609</c:v>
                      </c:pt>
                      <c:pt idx="42" formatCode="_(* #,##0_);_(* \(#,##0\);_(* &quot;-&quot;_);_(@_)">
                        <c:v>443638</c:v>
                      </c:pt>
                      <c:pt idx="43" formatCode="_(* #,##0_);_(* \(#,##0\);_(* &quot;-&quot;_);_(@_)">
                        <c:v>480991</c:v>
                      </c:pt>
                      <c:pt idx="44" formatCode="_(* #,##0_);_(* \(#,##0\);_(* &quot;-&quot;_);_(@_)">
                        <c:v>574374</c:v>
                      </c:pt>
                      <c:pt idx="45" formatCode="_(* #,##0_);_(* \(#,##0\);_(* &quot;-&quot;_);_(@_)">
                        <c:v>667757</c:v>
                      </c:pt>
                      <c:pt idx="46" formatCode="_(* #,##0_);_(* \(#,##0\);_(* &quot;-&quot;_);_(@_)">
                        <c:v>761140</c:v>
                      </c:pt>
                      <c:pt idx="47" formatCode="_(* #,##0_);_(* \(#,##0\);_(* &quot;-&quot;_);_(@_)">
                        <c:v>354522</c:v>
                      </c:pt>
                      <c:pt idx="48" formatCode="_(* #,##0_);_(* \(#,##0\);_(* &quot;-&quot;_);_(@_)">
                        <c:v>964396</c:v>
                      </c:pt>
                      <c:pt idx="49" formatCode="_(* #,##0_);_(* \(#,##0\);_(* &quot;-&quot;_);_(@_)">
                        <c:v>1077233</c:v>
                      </c:pt>
                      <c:pt idx="50" formatCode="_(* #,##0_);_(* \(#,##0\);_(* &quot;-&quot;_);_(@_)">
                        <c:v>1190071</c:v>
                      </c:pt>
                      <c:pt idx="51" formatCode="_(* #,##0_);_(* \(#,##0\);_(* &quot;-&quot;_);_(@_)">
                        <c:v>1302908</c:v>
                      </c:pt>
                      <c:pt idx="52" formatCode="_(* #,##0_);_(* \(#,##0\);_(* &quot;-&quot;_);_(@_)">
                        <c:v>1415746</c:v>
                      </c:pt>
                      <c:pt idx="53" formatCode="_(* #,##0_);_(* \(#,##0\);_(* &quot;-&quot;_);_(@_)">
                        <c:v>1415746</c:v>
                      </c:pt>
                      <c:pt idx="54" formatCode="_(* #,##0_);_(* \(#,##0\);_(* &quot;-&quot;_);_(@_)">
                        <c:v>1641421</c:v>
                      </c:pt>
                      <c:pt idx="55" formatCode="_(* #,##0_);_(* \(#,##0\);_(* &quot;-&quot;_);_(@_)">
                        <c:v>1867096</c:v>
                      </c:pt>
                      <c:pt idx="56" formatCode="_(* #,##0_);_(* \(#,##0\);_(* &quot;-&quot;_);_(@_)">
                        <c:v>2092771</c:v>
                      </c:pt>
                      <c:pt idx="57" formatCode="_(* #,##0_);_(* \(#,##0\);_(* &quot;-&quot;_);_(@_)">
                        <c:v>2318446</c:v>
                      </c:pt>
                      <c:pt idx="58" formatCode="_(* #,##0_);_(* \(#,##0\);_(* &quot;-&quot;_);_(@_)">
                        <c:v>2544121</c:v>
                      </c:pt>
                      <c:pt idx="59" formatCode="_(* #,##0_);_(* \(#,##0\);_(* &quot;-&quot;_);_(@_)">
                        <c:v>2769796</c:v>
                      </c:pt>
                      <c:pt idx="60" formatCode="_(* #,##0_);_(* \(#,##0\);_(* &quot;-&quot;_);_(@_)">
                        <c:v>2995471</c:v>
                      </c:pt>
                      <c:pt idx="61" formatCode="_(* #,##0_);_(* \(#,##0\);_(* &quot;-&quot;_);_(@_)">
                        <c:v>3221146</c:v>
                      </c:pt>
                      <c:pt idx="62" formatCode="_(* #,##0_);_(* \(#,##0\);_(* &quot;-&quot;_);_(@_)">
                        <c:v>3446821</c:v>
                      </c:pt>
                      <c:pt idx="63" formatCode="_(* #,##0_);_(* \(#,##0\);_(* &quot;-&quot;_);_(@_)">
                        <c:v>3672496</c:v>
                      </c:pt>
                      <c:pt idx="64" formatCode="_(* #,##0_);_(* \(#,##0\);_(* &quot;-&quot;_);_(@_)">
                        <c:v>3898171</c:v>
                      </c:pt>
                      <c:pt idx="65" formatCode="_(* #,##0_);_(* \(#,##0\);_(* &quot;-&quot;_);_(@_)">
                        <c:v>4123846</c:v>
                      </c:pt>
                      <c:pt idx="66" formatCode="_(* #,##0_);_(* \(#,##0\);_(* &quot;-&quot;_);_(@_)">
                        <c:v>5252221</c:v>
                      </c:pt>
                      <c:pt idx="67" formatCode="_(* #,##0_);_(* \(#,##0\);_(* &quot;-&quot;_);_(@_)">
                        <c:v>6380596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6-E558-41AF-BEF1-60F52607E6D0}"/>
                  </c:ext>
                </c:extLst>
              </c15:ser>
            </c15:filteredLineSeries>
            <c15:filteredLineSeries>
              <c15:ser>
                <c:idx val="5"/>
                <c:order val="5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 Parts'!$G$6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6"/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 Parts'!$A$7:$A$74</c15:sqref>
                        </c15:formulaRef>
                      </c:ext>
                    </c:extLst>
                    <c:strCache>
                      <c:ptCount val="68"/>
                      <c:pt idx="2">
                        <c:v>X1</c:v>
                      </c:pt>
                      <c:pt idx="3">
                        <c:v>X2</c:v>
                      </c:pt>
                      <c:pt idx="4">
                        <c:v>X3</c:v>
                      </c:pt>
                      <c:pt idx="5">
                        <c:v>X4</c:v>
                      </c:pt>
                      <c:pt idx="6">
                        <c:v>X5</c:v>
                      </c:pt>
                      <c:pt idx="7">
                        <c:v>X6</c:v>
                      </c:pt>
                      <c:pt idx="8">
                        <c:v>X7</c:v>
                      </c:pt>
                      <c:pt idx="9">
                        <c:v>X8</c:v>
                      </c:pt>
                      <c:pt idx="10">
                        <c:v>X9</c:v>
                      </c:pt>
                      <c:pt idx="11">
                        <c:v>X10</c:v>
                      </c:pt>
                      <c:pt idx="12">
                        <c:v>X11</c:v>
                      </c:pt>
                      <c:pt idx="13">
                        <c:v>X12</c:v>
                      </c:pt>
                      <c:pt idx="14">
                        <c:v>X13</c:v>
                      </c:pt>
                      <c:pt idx="15">
                        <c:v>X14</c:v>
                      </c:pt>
                      <c:pt idx="16">
                        <c:v>X15</c:v>
                      </c:pt>
                      <c:pt idx="17">
                        <c:v>X16</c:v>
                      </c:pt>
                      <c:pt idx="18">
                        <c:v>X17</c:v>
                      </c:pt>
                      <c:pt idx="19">
                        <c:v>X18</c:v>
                      </c:pt>
                      <c:pt idx="20">
                        <c:v>X19</c:v>
                      </c:pt>
                      <c:pt idx="21">
                        <c:v>X20</c:v>
                      </c:pt>
                      <c:pt idx="22">
                        <c:v>X21</c:v>
                      </c:pt>
                      <c:pt idx="23">
                        <c:v>X22</c:v>
                      </c:pt>
                      <c:pt idx="24">
                        <c:v>X23</c:v>
                      </c:pt>
                      <c:pt idx="25">
                        <c:v>X24</c:v>
                      </c:pt>
                      <c:pt idx="26">
                        <c:v>X25</c:v>
                      </c:pt>
                      <c:pt idx="27">
                        <c:v>X26</c:v>
                      </c:pt>
                      <c:pt idx="28">
                        <c:v>X27</c:v>
                      </c:pt>
                      <c:pt idx="29">
                        <c:v>X28</c:v>
                      </c:pt>
                      <c:pt idx="30">
                        <c:v>X29</c:v>
                      </c:pt>
                      <c:pt idx="31">
                        <c:v>X30</c:v>
                      </c:pt>
                      <c:pt idx="32">
                        <c:v>X31</c:v>
                      </c:pt>
                      <c:pt idx="33">
                        <c:v>X32</c:v>
                      </c:pt>
                      <c:pt idx="34">
                        <c:v>X33</c:v>
                      </c:pt>
                      <c:pt idx="35">
                        <c:v>X34</c:v>
                      </c:pt>
                      <c:pt idx="36">
                        <c:v>X35</c:v>
                      </c:pt>
                      <c:pt idx="37">
                        <c:v>X36</c:v>
                      </c:pt>
                      <c:pt idx="38">
                        <c:v>X37</c:v>
                      </c:pt>
                      <c:pt idx="39">
                        <c:v>X38</c:v>
                      </c:pt>
                      <c:pt idx="40">
                        <c:v>X39</c:v>
                      </c:pt>
                      <c:pt idx="41">
                        <c:v>X40</c:v>
                      </c:pt>
                      <c:pt idx="42">
                        <c:v>X41</c:v>
                      </c:pt>
                      <c:pt idx="43">
                        <c:v>X42</c:v>
                      </c:pt>
                      <c:pt idx="44">
                        <c:v>X43</c:v>
                      </c:pt>
                      <c:pt idx="45">
                        <c:v>X44</c:v>
                      </c:pt>
                      <c:pt idx="46">
                        <c:v>X45</c:v>
                      </c:pt>
                      <c:pt idx="47">
                        <c:v>X46</c:v>
                      </c:pt>
                      <c:pt idx="48">
                        <c:v>X47</c:v>
                      </c:pt>
                      <c:pt idx="49">
                        <c:v>X48</c:v>
                      </c:pt>
                      <c:pt idx="50">
                        <c:v>X49</c:v>
                      </c:pt>
                      <c:pt idx="51">
                        <c:v>X50</c:v>
                      </c:pt>
                      <c:pt idx="52">
                        <c:v>X51</c:v>
                      </c:pt>
                      <c:pt idx="53">
                        <c:v>X52</c:v>
                      </c:pt>
                      <c:pt idx="54">
                        <c:v>X53</c:v>
                      </c:pt>
                      <c:pt idx="55">
                        <c:v>X54</c:v>
                      </c:pt>
                      <c:pt idx="56">
                        <c:v>X55</c:v>
                      </c:pt>
                      <c:pt idx="57">
                        <c:v>X56</c:v>
                      </c:pt>
                      <c:pt idx="58">
                        <c:v>X57</c:v>
                      </c:pt>
                      <c:pt idx="59">
                        <c:v>X58</c:v>
                      </c:pt>
                      <c:pt idx="60">
                        <c:v>X59</c:v>
                      </c:pt>
                      <c:pt idx="61">
                        <c:v>X60</c:v>
                      </c:pt>
                      <c:pt idx="62">
                        <c:v>X61</c:v>
                      </c:pt>
                      <c:pt idx="63">
                        <c:v>X62</c:v>
                      </c:pt>
                      <c:pt idx="64">
                        <c:v>X63</c:v>
                      </c:pt>
                      <c:pt idx="65">
                        <c:v>X64</c:v>
                      </c:pt>
                      <c:pt idx="66">
                        <c:v>X65</c:v>
                      </c:pt>
                      <c:pt idx="67">
                        <c:v>X66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 Parts'!$G$7:$G$74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0</c:v>
                      </c:pt>
                      <c:pt idx="2" formatCode="_(* #,##0_);_(* \(#,##0\);_(* &quot;-&quot;_);_(@_)">
                        <c:v>900</c:v>
                      </c:pt>
                      <c:pt idx="3" formatCode="_(* #,##0_);_(* \(#,##0\);_(* &quot;-&quot;_);_(@_)">
                        <c:v>900.01200000000006</c:v>
                      </c:pt>
                      <c:pt idx="4" formatCode="_(* #,##0_);_(* \(#,##0\);_(* &quot;-&quot;_);_(@_)">
                        <c:v>2010</c:v>
                      </c:pt>
                      <c:pt idx="5" formatCode="_(* #,##0_);_(* \(#,##0\);_(* &quot;-&quot;_);_(@_)">
                        <c:v>2550</c:v>
                      </c:pt>
                      <c:pt idx="6" formatCode="_(* #,##0_);_(* \(#,##0\);_(* &quot;-&quot;_);_(@_)">
                        <c:v>7979</c:v>
                      </c:pt>
                      <c:pt idx="7" formatCode="_(* #,##0_);_(* \(#,##0\);_(* &quot;-&quot;_);_(@_)">
                        <c:v>12371</c:v>
                      </c:pt>
                      <c:pt idx="8" formatCode="_(* #,##0_);_(* \(#,##0\);_(* &quot;-&quot;_);_(@_)">
                        <c:v>12371.012000000001</c:v>
                      </c:pt>
                      <c:pt idx="9" formatCode="_(* #,##0_);_(* \(#,##0\);_(* &quot;-&quot;_);_(@_)">
                        <c:v>16403</c:v>
                      </c:pt>
                      <c:pt idx="10" formatCode="_(* #,##0_);_(* \(#,##0\);_(* &quot;-&quot;_);_(@_)">
                        <c:v>21241</c:v>
                      </c:pt>
                      <c:pt idx="11" formatCode="_(* #,##0_);_(* \(#,##0\);_(* &quot;-&quot;_);_(@_)">
                        <c:v>29765</c:v>
                      </c:pt>
                      <c:pt idx="12" formatCode="_(* #,##0_);_(* \(#,##0\);_(* &quot;-&quot;_);_(@_)">
                        <c:v>34880</c:v>
                      </c:pt>
                      <c:pt idx="13" formatCode="_(* #,##0_);_(* \(#,##0\);_(* &quot;-&quot;_);_(@_)">
                        <c:v>38290</c:v>
                      </c:pt>
                      <c:pt idx="14" formatCode="_(* #,##0_);_(* \(#,##0\);_(* &quot;-&quot;_);_(@_)">
                        <c:v>41700</c:v>
                      </c:pt>
                      <c:pt idx="15" formatCode="_(* #,##0_);_(* \(#,##0\);_(* &quot;-&quot;_);_(@_)">
                        <c:v>41700.012000000002</c:v>
                      </c:pt>
                      <c:pt idx="16" formatCode="_(* #,##0_);_(* \(#,##0\);_(* &quot;-&quot;_);_(@_)">
                        <c:v>46815</c:v>
                      </c:pt>
                      <c:pt idx="17" formatCode="_(* #,##0_);_(* \(#,##0\);_(* &quot;-&quot;_);_(@_)">
                        <c:v>55340.012000000002</c:v>
                      </c:pt>
                      <c:pt idx="18" formatCode="_(* #,##0_);_(* \(#,##0\);_(* &quot;-&quot;_);_(@_)">
                        <c:v>64508</c:v>
                      </c:pt>
                      <c:pt idx="19" formatCode="_(* #,##0_);_(* \(#,##0\);_(* &quot;-&quot;_);_(@_)">
                        <c:v>74123</c:v>
                      </c:pt>
                      <c:pt idx="20" formatCode="_(* #,##0_);_(* \(#,##0\);_(* &quot;-&quot;_);_(@_)">
                        <c:v>74123.012000000002</c:v>
                      </c:pt>
                      <c:pt idx="21" formatCode="_(* #,##0_);_(* \(#,##0\);_(* &quot;-&quot;_);_(@_)">
                        <c:v>83738</c:v>
                      </c:pt>
                      <c:pt idx="22" formatCode="_(* #,##0_);_(* \(#,##0\);_(* &quot;-&quot;_);_(@_)">
                        <c:v>93353</c:v>
                      </c:pt>
                      <c:pt idx="23" formatCode="_(* #,##0_);_(* \(#,##0\);_(* &quot;-&quot;_);_(@_)">
                        <c:v>102968</c:v>
                      </c:pt>
                      <c:pt idx="24" formatCode="_(* #,##0_);_(* \(#,##0\);_(* &quot;-&quot;_);_(@_)">
                        <c:v>112583</c:v>
                      </c:pt>
                      <c:pt idx="25" formatCode="_(* #,##0_);_(* \(#,##0\);_(* &quot;-&quot;_);_(@_)">
                        <c:v>122807</c:v>
                      </c:pt>
                      <c:pt idx="26" formatCode="_(* #,##0_);_(* \(#,##0\);_(* &quot;-&quot;_);_(@_)">
                        <c:v>133425</c:v>
                      </c:pt>
                      <c:pt idx="27" formatCode="_(* #,##0_);_(* \(#,##0\);_(* &quot;-&quot;_);_(@_)">
                        <c:v>144043</c:v>
                      </c:pt>
                      <c:pt idx="28" formatCode="_(* #,##0_);_(* \(#,##0\);_(* &quot;-&quot;_);_(@_)">
                        <c:v>154661</c:v>
                      </c:pt>
                      <c:pt idx="29" formatCode="_(* #,##0_);_(* \(#,##0\);_(* &quot;-&quot;_);_(@_)">
                        <c:v>175897</c:v>
                      </c:pt>
                      <c:pt idx="30" formatCode="_(* #,##0_);_(* \(#,##0\);_(* &quot;-&quot;_);_(@_)">
                        <c:v>197133</c:v>
                      </c:pt>
                      <c:pt idx="31" formatCode="_(* #,##0_);_(* \(#,##0\);_(* &quot;-&quot;_);_(@_)">
                        <c:v>218369</c:v>
                      </c:pt>
                      <c:pt idx="32" formatCode="_(* #,##0_);_(* \(#,##0\);_(* &quot;-&quot;_);_(@_)">
                        <c:v>239605</c:v>
                      </c:pt>
                      <c:pt idx="33" formatCode="_(* #,##0_);_(* \(#,##0\);_(* &quot;-&quot;_);_(@_)">
                        <c:v>240667</c:v>
                      </c:pt>
                      <c:pt idx="34" formatCode="_(* #,##0_);_(* \(#,##0\);_(* &quot;-&quot;_);_(@_)">
                        <c:v>262883</c:v>
                      </c:pt>
                      <c:pt idx="35" formatCode="_(* #,##0_);_(* \(#,##0\);_(* &quot;-&quot;_);_(@_)">
                        <c:v>386894</c:v>
                      </c:pt>
                      <c:pt idx="36" formatCode="_(* #,##0_);_(* \(#,##0\);_(* &quot;-&quot;_);_(@_)">
                        <c:v>486103</c:v>
                      </c:pt>
                      <c:pt idx="37" formatCode="_(* #,##0_);_(* \(#,##0\);_(* &quot;-&quot;_);_(@_)">
                        <c:v>486103.01199999999</c:v>
                      </c:pt>
                      <c:pt idx="38" formatCode="_(* #,##0_);_(* \(#,##0\);_(* &quot;-&quot;_);_(@_)">
                        <c:v>510905</c:v>
                      </c:pt>
                      <c:pt idx="39" formatCode="_(* #,##0_);_(* \(#,##0\);_(* &quot;-&quot;_);_(@_)">
                        <c:v>564679</c:v>
                      </c:pt>
                      <c:pt idx="40" formatCode="_(* #,##0_);_(* \(#,##0\);_(* &quot;-&quot;_);_(@_)">
                        <c:v>620432</c:v>
                      </c:pt>
                      <c:pt idx="41" formatCode="_(* #,##0_);_(* \(#,##0\);_(* &quot;-&quot;_);_(@_)">
                        <c:v>648309</c:v>
                      </c:pt>
                      <c:pt idx="42" formatCode="_(* #,##0_);_(* \(#,##0\);_(* &quot;-&quot;_);_(@_)">
                        <c:v>731938</c:v>
                      </c:pt>
                      <c:pt idx="43" formatCode="_(* #,##0_);_(* \(#,##0\);_(* &quot;-&quot;_);_(@_)">
                        <c:v>787691</c:v>
                      </c:pt>
                      <c:pt idx="44" formatCode="_(* #,##0_);_(* \(#,##0\);_(* &quot;-&quot;_);_(@_)">
                        <c:v>927074</c:v>
                      </c:pt>
                      <c:pt idx="45" formatCode="_(* #,##0_);_(* \(#,##0\);_(* &quot;-&quot;_);_(@_)">
                        <c:v>1066457</c:v>
                      </c:pt>
                      <c:pt idx="46" formatCode="_(* #,##0_);_(* \(#,##0\);_(* &quot;-&quot;_);_(@_)">
                        <c:v>1205840</c:v>
                      </c:pt>
                      <c:pt idx="47" formatCode="_(* #,##0_);_(* \(#,##0\);_(* &quot;-&quot;_);_(@_)">
                        <c:v>845222</c:v>
                      </c:pt>
                      <c:pt idx="48" formatCode="_(* #,##0_);_(* \(#,##0\);_(* &quot;-&quot;_);_(@_)">
                        <c:v>1501096</c:v>
                      </c:pt>
                      <c:pt idx="49" formatCode="_(* #,##0_);_(* \(#,##0\);_(* &quot;-&quot;_);_(@_)">
                        <c:v>1659933</c:v>
                      </c:pt>
                      <c:pt idx="50" formatCode="_(* #,##0_);_(* \(#,##0\);_(* &quot;-&quot;_);_(@_)">
                        <c:v>1818771</c:v>
                      </c:pt>
                      <c:pt idx="51" formatCode="_(* #,##0_);_(* \(#,##0\);_(* &quot;-&quot;_);_(@_)">
                        <c:v>1977608</c:v>
                      </c:pt>
                      <c:pt idx="52" formatCode="_(* #,##0_);_(* \(#,##0\);_(* &quot;-&quot;_);_(@_)">
                        <c:v>2136446</c:v>
                      </c:pt>
                      <c:pt idx="53" formatCode="_(* #,##0_);_(* \(#,##0\);_(* &quot;-&quot;_);_(@_)">
                        <c:v>2136446.0120000001</c:v>
                      </c:pt>
                      <c:pt idx="54" formatCode="_(* #,##0_);_(* \(#,##0\);_(* &quot;-&quot;_);_(@_)">
                        <c:v>2454121</c:v>
                      </c:pt>
                      <c:pt idx="55" formatCode="_(* #,##0_);_(* \(#,##0\);_(* &quot;-&quot;_);_(@_)">
                        <c:v>2771796</c:v>
                      </c:pt>
                      <c:pt idx="56" formatCode="_(* #,##0_);_(* \(#,##0\);_(* &quot;-&quot;_);_(@_)">
                        <c:v>3089471</c:v>
                      </c:pt>
                      <c:pt idx="57" formatCode="_(* #,##0_);_(* \(#,##0\);_(* &quot;-&quot;_);_(@_)">
                        <c:v>3407146</c:v>
                      </c:pt>
                      <c:pt idx="58" formatCode="_(* #,##0_);_(* \(#,##0\);_(* &quot;-&quot;_);_(@_)">
                        <c:v>3724821</c:v>
                      </c:pt>
                      <c:pt idx="59" formatCode="_(* #,##0_);_(* \(#,##0\);_(* &quot;-&quot;_);_(@_)">
                        <c:v>4042496</c:v>
                      </c:pt>
                      <c:pt idx="60" formatCode="_(* #,##0_);_(* \(#,##0\);_(* &quot;-&quot;_);_(@_)">
                        <c:v>4360171</c:v>
                      </c:pt>
                      <c:pt idx="61" formatCode="_(* #,##0_);_(* \(#,##0\);_(* &quot;-&quot;_);_(@_)">
                        <c:v>4677846</c:v>
                      </c:pt>
                      <c:pt idx="62" formatCode="_(* #,##0_);_(* \(#,##0\);_(* &quot;-&quot;_);_(@_)">
                        <c:v>4995521</c:v>
                      </c:pt>
                      <c:pt idx="63" formatCode="_(* #,##0_);_(* \(#,##0\);_(* &quot;-&quot;_);_(@_)">
                        <c:v>5313196</c:v>
                      </c:pt>
                      <c:pt idx="64" formatCode="_(* #,##0_);_(* \(#,##0\);_(* &quot;-&quot;_);_(@_)">
                        <c:v>5630871</c:v>
                      </c:pt>
                      <c:pt idx="65" formatCode="_(* #,##0_);_(* \(#,##0\);_(* &quot;-&quot;_);_(@_)">
                        <c:v>5948546</c:v>
                      </c:pt>
                      <c:pt idx="66" formatCode="_(* #,##0_);_(* \(#,##0\);_(* &quot;-&quot;_);_(@_)">
                        <c:v>7536921</c:v>
                      </c:pt>
                      <c:pt idx="67" formatCode="_(* #,##0_);_(* \(#,##0\);_(* &quot;-&quot;_);_(@_)">
                        <c:v>9125296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7-E558-41AF-BEF1-60F52607E6D0}"/>
                  </c:ext>
                </c:extLst>
              </c15:ser>
            </c15:filteredLineSeries>
            <c15:filteredLineSeries>
              <c15:ser>
                <c:idx val="6"/>
                <c:order val="6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 Parts'!$H$6</c15:sqref>
                        </c15:formulaRef>
                      </c:ext>
                    </c:extLst>
                    <c:strCache>
                      <c:ptCount val="1"/>
                      <c:pt idx="0">
                        <c:v>Nouveau projet de barème [B]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 Parts'!$A$7:$A$74</c15:sqref>
                        </c15:formulaRef>
                      </c:ext>
                    </c:extLst>
                    <c:strCache>
                      <c:ptCount val="68"/>
                      <c:pt idx="2">
                        <c:v>X1</c:v>
                      </c:pt>
                      <c:pt idx="3">
                        <c:v>X2</c:v>
                      </c:pt>
                      <c:pt idx="4">
                        <c:v>X3</c:v>
                      </c:pt>
                      <c:pt idx="5">
                        <c:v>X4</c:v>
                      </c:pt>
                      <c:pt idx="6">
                        <c:v>X5</c:v>
                      </c:pt>
                      <c:pt idx="7">
                        <c:v>X6</c:v>
                      </c:pt>
                      <c:pt idx="8">
                        <c:v>X7</c:v>
                      </c:pt>
                      <c:pt idx="9">
                        <c:v>X8</c:v>
                      </c:pt>
                      <c:pt idx="10">
                        <c:v>X9</c:v>
                      </c:pt>
                      <c:pt idx="11">
                        <c:v>X10</c:v>
                      </c:pt>
                      <c:pt idx="12">
                        <c:v>X11</c:v>
                      </c:pt>
                      <c:pt idx="13">
                        <c:v>X12</c:v>
                      </c:pt>
                      <c:pt idx="14">
                        <c:v>X13</c:v>
                      </c:pt>
                      <c:pt idx="15">
                        <c:v>X14</c:v>
                      </c:pt>
                      <c:pt idx="16">
                        <c:v>X15</c:v>
                      </c:pt>
                      <c:pt idx="17">
                        <c:v>X16</c:v>
                      </c:pt>
                      <c:pt idx="18">
                        <c:v>X17</c:v>
                      </c:pt>
                      <c:pt idx="19">
                        <c:v>X18</c:v>
                      </c:pt>
                      <c:pt idx="20">
                        <c:v>X19</c:v>
                      </c:pt>
                      <c:pt idx="21">
                        <c:v>X20</c:v>
                      </c:pt>
                      <c:pt idx="22">
                        <c:v>X21</c:v>
                      </c:pt>
                      <c:pt idx="23">
                        <c:v>X22</c:v>
                      </c:pt>
                      <c:pt idx="24">
                        <c:v>X23</c:v>
                      </c:pt>
                      <c:pt idx="25">
                        <c:v>X24</c:v>
                      </c:pt>
                      <c:pt idx="26">
                        <c:v>X25</c:v>
                      </c:pt>
                      <c:pt idx="27">
                        <c:v>X26</c:v>
                      </c:pt>
                      <c:pt idx="28">
                        <c:v>X27</c:v>
                      </c:pt>
                      <c:pt idx="29">
                        <c:v>X28</c:v>
                      </c:pt>
                      <c:pt idx="30">
                        <c:v>X29</c:v>
                      </c:pt>
                      <c:pt idx="31">
                        <c:v>X30</c:v>
                      </c:pt>
                      <c:pt idx="32">
                        <c:v>X31</c:v>
                      </c:pt>
                      <c:pt idx="33">
                        <c:v>X32</c:v>
                      </c:pt>
                      <c:pt idx="34">
                        <c:v>X33</c:v>
                      </c:pt>
                      <c:pt idx="35">
                        <c:v>X34</c:v>
                      </c:pt>
                      <c:pt idx="36">
                        <c:v>X35</c:v>
                      </c:pt>
                      <c:pt idx="37">
                        <c:v>X36</c:v>
                      </c:pt>
                      <c:pt idx="38">
                        <c:v>X37</c:v>
                      </c:pt>
                      <c:pt idx="39">
                        <c:v>X38</c:v>
                      </c:pt>
                      <c:pt idx="40">
                        <c:v>X39</c:v>
                      </c:pt>
                      <c:pt idx="41">
                        <c:v>X40</c:v>
                      </c:pt>
                      <c:pt idx="42">
                        <c:v>X41</c:v>
                      </c:pt>
                      <c:pt idx="43">
                        <c:v>X42</c:v>
                      </c:pt>
                      <c:pt idx="44">
                        <c:v>X43</c:v>
                      </c:pt>
                      <c:pt idx="45">
                        <c:v>X44</c:v>
                      </c:pt>
                      <c:pt idx="46">
                        <c:v>X45</c:v>
                      </c:pt>
                      <c:pt idx="47">
                        <c:v>X46</c:v>
                      </c:pt>
                      <c:pt idx="48">
                        <c:v>X47</c:v>
                      </c:pt>
                      <c:pt idx="49">
                        <c:v>X48</c:v>
                      </c:pt>
                      <c:pt idx="50">
                        <c:v>X49</c:v>
                      </c:pt>
                      <c:pt idx="51">
                        <c:v>X50</c:v>
                      </c:pt>
                      <c:pt idx="52">
                        <c:v>X51</c:v>
                      </c:pt>
                      <c:pt idx="53">
                        <c:v>X52</c:v>
                      </c:pt>
                      <c:pt idx="54">
                        <c:v>X53</c:v>
                      </c:pt>
                      <c:pt idx="55">
                        <c:v>X54</c:v>
                      </c:pt>
                      <c:pt idx="56">
                        <c:v>X55</c:v>
                      </c:pt>
                      <c:pt idx="57">
                        <c:v>X56</c:v>
                      </c:pt>
                      <c:pt idx="58">
                        <c:v>X57</c:v>
                      </c:pt>
                      <c:pt idx="59">
                        <c:v>X58</c:v>
                      </c:pt>
                      <c:pt idx="60">
                        <c:v>X59</c:v>
                      </c:pt>
                      <c:pt idx="61">
                        <c:v>X60</c:v>
                      </c:pt>
                      <c:pt idx="62">
                        <c:v>X61</c:v>
                      </c:pt>
                      <c:pt idx="63">
                        <c:v>X62</c:v>
                      </c:pt>
                      <c:pt idx="64">
                        <c:v>X63</c:v>
                      </c:pt>
                      <c:pt idx="65">
                        <c:v>X64</c:v>
                      </c:pt>
                      <c:pt idx="66">
                        <c:v>X65</c:v>
                      </c:pt>
                      <c:pt idx="67">
                        <c:v>X66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 Parts'!$H$7:$H$74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68"/>
                      <c:pt idx="0" formatCode="General">
                        <c:v>0</c:v>
                      </c:pt>
                      <c:pt idx="1">
                        <c:v>75000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0</c:v>
                      </c:pt>
                      <c:pt idx="54">
                        <c:v>0</c:v>
                      </c:pt>
                      <c:pt idx="55">
                        <c:v>0</c:v>
                      </c:pt>
                      <c:pt idx="56">
                        <c:v>0</c:v>
                      </c:pt>
                      <c:pt idx="57">
                        <c:v>0</c:v>
                      </c:pt>
                      <c:pt idx="58">
                        <c:v>0</c:v>
                      </c:pt>
                      <c:pt idx="59">
                        <c:v>0</c:v>
                      </c:pt>
                      <c:pt idx="60">
                        <c:v>0</c:v>
                      </c:pt>
                      <c:pt idx="61">
                        <c:v>0</c:v>
                      </c:pt>
                      <c:pt idx="62">
                        <c:v>0</c:v>
                      </c:pt>
                      <c:pt idx="63">
                        <c:v>0</c:v>
                      </c:pt>
                      <c:pt idx="64">
                        <c:v>0</c:v>
                      </c:pt>
                      <c:pt idx="65">
                        <c:v>0</c:v>
                      </c:pt>
                      <c:pt idx="66">
                        <c:v>0</c:v>
                      </c:pt>
                      <c:pt idx="67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E558-41AF-BEF1-60F52607E6D0}"/>
                  </c:ext>
                </c:extLst>
              </c15:ser>
            </c15:filteredLineSeries>
            <c15:filteredLineSeries>
              <c15:ser>
                <c:idx val="7"/>
                <c:order val="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 Parts'!$I$6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 Parts'!$A$7:$A$74</c15:sqref>
                        </c15:formulaRef>
                      </c:ext>
                    </c:extLst>
                    <c:strCache>
                      <c:ptCount val="68"/>
                      <c:pt idx="2">
                        <c:v>X1</c:v>
                      </c:pt>
                      <c:pt idx="3">
                        <c:v>X2</c:v>
                      </c:pt>
                      <c:pt idx="4">
                        <c:v>X3</c:v>
                      </c:pt>
                      <c:pt idx="5">
                        <c:v>X4</c:v>
                      </c:pt>
                      <c:pt idx="6">
                        <c:v>X5</c:v>
                      </c:pt>
                      <c:pt idx="7">
                        <c:v>X6</c:v>
                      </c:pt>
                      <c:pt idx="8">
                        <c:v>X7</c:v>
                      </c:pt>
                      <c:pt idx="9">
                        <c:v>X8</c:v>
                      </c:pt>
                      <c:pt idx="10">
                        <c:v>X9</c:v>
                      </c:pt>
                      <c:pt idx="11">
                        <c:v>X10</c:v>
                      </c:pt>
                      <c:pt idx="12">
                        <c:v>X11</c:v>
                      </c:pt>
                      <c:pt idx="13">
                        <c:v>X12</c:v>
                      </c:pt>
                      <c:pt idx="14">
                        <c:v>X13</c:v>
                      </c:pt>
                      <c:pt idx="15">
                        <c:v>X14</c:v>
                      </c:pt>
                      <c:pt idx="16">
                        <c:v>X15</c:v>
                      </c:pt>
                      <c:pt idx="17">
                        <c:v>X16</c:v>
                      </c:pt>
                      <c:pt idx="18">
                        <c:v>X17</c:v>
                      </c:pt>
                      <c:pt idx="19">
                        <c:v>X18</c:v>
                      </c:pt>
                      <c:pt idx="20">
                        <c:v>X19</c:v>
                      </c:pt>
                      <c:pt idx="21">
                        <c:v>X20</c:v>
                      </c:pt>
                      <c:pt idx="22">
                        <c:v>X21</c:v>
                      </c:pt>
                      <c:pt idx="23">
                        <c:v>X22</c:v>
                      </c:pt>
                      <c:pt idx="24">
                        <c:v>X23</c:v>
                      </c:pt>
                      <c:pt idx="25">
                        <c:v>X24</c:v>
                      </c:pt>
                      <c:pt idx="26">
                        <c:v>X25</c:v>
                      </c:pt>
                      <c:pt idx="27">
                        <c:v>X26</c:v>
                      </c:pt>
                      <c:pt idx="28">
                        <c:v>X27</c:v>
                      </c:pt>
                      <c:pt idx="29">
                        <c:v>X28</c:v>
                      </c:pt>
                      <c:pt idx="30">
                        <c:v>X29</c:v>
                      </c:pt>
                      <c:pt idx="31">
                        <c:v>X30</c:v>
                      </c:pt>
                      <c:pt idx="32">
                        <c:v>X31</c:v>
                      </c:pt>
                      <c:pt idx="33">
                        <c:v>X32</c:v>
                      </c:pt>
                      <c:pt idx="34">
                        <c:v>X33</c:v>
                      </c:pt>
                      <c:pt idx="35">
                        <c:v>X34</c:v>
                      </c:pt>
                      <c:pt idx="36">
                        <c:v>X35</c:v>
                      </c:pt>
                      <c:pt idx="37">
                        <c:v>X36</c:v>
                      </c:pt>
                      <c:pt idx="38">
                        <c:v>X37</c:v>
                      </c:pt>
                      <c:pt idx="39">
                        <c:v>X38</c:v>
                      </c:pt>
                      <c:pt idx="40">
                        <c:v>X39</c:v>
                      </c:pt>
                      <c:pt idx="41">
                        <c:v>X40</c:v>
                      </c:pt>
                      <c:pt idx="42">
                        <c:v>X41</c:v>
                      </c:pt>
                      <c:pt idx="43">
                        <c:v>X42</c:v>
                      </c:pt>
                      <c:pt idx="44">
                        <c:v>X43</c:v>
                      </c:pt>
                      <c:pt idx="45">
                        <c:v>X44</c:v>
                      </c:pt>
                      <c:pt idx="46">
                        <c:v>X45</c:v>
                      </c:pt>
                      <c:pt idx="47">
                        <c:v>X46</c:v>
                      </c:pt>
                      <c:pt idx="48">
                        <c:v>X47</c:v>
                      </c:pt>
                      <c:pt idx="49">
                        <c:v>X48</c:v>
                      </c:pt>
                      <c:pt idx="50">
                        <c:v>X49</c:v>
                      </c:pt>
                      <c:pt idx="51">
                        <c:v>X50</c:v>
                      </c:pt>
                      <c:pt idx="52">
                        <c:v>X51</c:v>
                      </c:pt>
                      <c:pt idx="53">
                        <c:v>X52</c:v>
                      </c:pt>
                      <c:pt idx="54">
                        <c:v>X53</c:v>
                      </c:pt>
                      <c:pt idx="55">
                        <c:v>X54</c:v>
                      </c:pt>
                      <c:pt idx="56">
                        <c:v>X55</c:v>
                      </c:pt>
                      <c:pt idx="57">
                        <c:v>X56</c:v>
                      </c:pt>
                      <c:pt idx="58">
                        <c:v>X57</c:v>
                      </c:pt>
                      <c:pt idx="59">
                        <c:v>X58</c:v>
                      </c:pt>
                      <c:pt idx="60">
                        <c:v>X59</c:v>
                      </c:pt>
                      <c:pt idx="61">
                        <c:v>X60</c:v>
                      </c:pt>
                      <c:pt idx="62">
                        <c:v>X61</c:v>
                      </c:pt>
                      <c:pt idx="63">
                        <c:v>X62</c:v>
                      </c:pt>
                      <c:pt idx="64">
                        <c:v>X63</c:v>
                      </c:pt>
                      <c:pt idx="65">
                        <c:v>X64</c:v>
                      </c:pt>
                      <c:pt idx="66">
                        <c:v>X65</c:v>
                      </c:pt>
                      <c:pt idx="67">
                        <c:v>X66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 Parts'!$I$7:$I$74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68"/>
                      <c:pt idx="0" formatCode="General">
                        <c:v>0</c:v>
                      </c:pt>
                      <c:pt idx="1">
                        <c:v>165000</c:v>
                      </c:pt>
                      <c:pt idx="3">
                        <c:v>1</c:v>
                      </c:pt>
                      <c:pt idx="4">
                        <c:v>55000</c:v>
                      </c:pt>
                      <c:pt idx="5">
                        <c:v>75000</c:v>
                      </c:pt>
                      <c:pt idx="6">
                        <c:v>125000</c:v>
                      </c:pt>
                      <c:pt idx="7">
                        <c:v>165000</c:v>
                      </c:pt>
                      <c:pt idx="8">
                        <c:v>165000</c:v>
                      </c:pt>
                      <c:pt idx="9">
                        <c:v>165000</c:v>
                      </c:pt>
                      <c:pt idx="10">
                        <c:v>165000</c:v>
                      </c:pt>
                      <c:pt idx="11">
                        <c:v>165000</c:v>
                      </c:pt>
                      <c:pt idx="12">
                        <c:v>165000</c:v>
                      </c:pt>
                      <c:pt idx="13">
                        <c:v>165000</c:v>
                      </c:pt>
                      <c:pt idx="14">
                        <c:v>165000</c:v>
                      </c:pt>
                      <c:pt idx="15">
                        <c:v>165000</c:v>
                      </c:pt>
                      <c:pt idx="16">
                        <c:v>165000</c:v>
                      </c:pt>
                      <c:pt idx="17">
                        <c:v>165000</c:v>
                      </c:pt>
                      <c:pt idx="18">
                        <c:v>165000</c:v>
                      </c:pt>
                      <c:pt idx="19">
                        <c:v>165000</c:v>
                      </c:pt>
                      <c:pt idx="20">
                        <c:v>165000</c:v>
                      </c:pt>
                      <c:pt idx="21">
                        <c:v>165000</c:v>
                      </c:pt>
                      <c:pt idx="22">
                        <c:v>165000</c:v>
                      </c:pt>
                      <c:pt idx="23">
                        <c:v>165000</c:v>
                      </c:pt>
                      <c:pt idx="24">
                        <c:v>165000</c:v>
                      </c:pt>
                      <c:pt idx="25">
                        <c:v>165000</c:v>
                      </c:pt>
                      <c:pt idx="26">
                        <c:v>165000</c:v>
                      </c:pt>
                      <c:pt idx="27">
                        <c:v>165000</c:v>
                      </c:pt>
                      <c:pt idx="28">
                        <c:v>165000</c:v>
                      </c:pt>
                      <c:pt idx="29">
                        <c:v>165000</c:v>
                      </c:pt>
                      <c:pt idx="30">
                        <c:v>165000</c:v>
                      </c:pt>
                      <c:pt idx="31">
                        <c:v>165000</c:v>
                      </c:pt>
                      <c:pt idx="32">
                        <c:v>165000</c:v>
                      </c:pt>
                      <c:pt idx="33">
                        <c:v>165000</c:v>
                      </c:pt>
                      <c:pt idx="34">
                        <c:v>165000</c:v>
                      </c:pt>
                      <c:pt idx="35">
                        <c:v>165000</c:v>
                      </c:pt>
                      <c:pt idx="36">
                        <c:v>165000</c:v>
                      </c:pt>
                      <c:pt idx="37">
                        <c:v>165000</c:v>
                      </c:pt>
                      <c:pt idx="38">
                        <c:v>165000</c:v>
                      </c:pt>
                      <c:pt idx="39">
                        <c:v>165000</c:v>
                      </c:pt>
                      <c:pt idx="40">
                        <c:v>165000</c:v>
                      </c:pt>
                      <c:pt idx="41">
                        <c:v>165000</c:v>
                      </c:pt>
                      <c:pt idx="42">
                        <c:v>165000</c:v>
                      </c:pt>
                      <c:pt idx="43">
                        <c:v>165000</c:v>
                      </c:pt>
                      <c:pt idx="44">
                        <c:v>165000</c:v>
                      </c:pt>
                      <c:pt idx="45">
                        <c:v>165000</c:v>
                      </c:pt>
                      <c:pt idx="46">
                        <c:v>165000</c:v>
                      </c:pt>
                      <c:pt idx="47">
                        <c:v>165000</c:v>
                      </c:pt>
                      <c:pt idx="48">
                        <c:v>165000</c:v>
                      </c:pt>
                      <c:pt idx="49">
                        <c:v>165000</c:v>
                      </c:pt>
                      <c:pt idx="50">
                        <c:v>165000</c:v>
                      </c:pt>
                      <c:pt idx="51">
                        <c:v>165000</c:v>
                      </c:pt>
                      <c:pt idx="52">
                        <c:v>165000</c:v>
                      </c:pt>
                      <c:pt idx="53">
                        <c:v>165000</c:v>
                      </c:pt>
                      <c:pt idx="54">
                        <c:v>165000</c:v>
                      </c:pt>
                      <c:pt idx="55">
                        <c:v>165000</c:v>
                      </c:pt>
                      <c:pt idx="56">
                        <c:v>165000</c:v>
                      </c:pt>
                      <c:pt idx="57">
                        <c:v>165000</c:v>
                      </c:pt>
                      <c:pt idx="58">
                        <c:v>165000</c:v>
                      </c:pt>
                      <c:pt idx="59">
                        <c:v>165000</c:v>
                      </c:pt>
                      <c:pt idx="60">
                        <c:v>165000</c:v>
                      </c:pt>
                      <c:pt idx="61">
                        <c:v>165000</c:v>
                      </c:pt>
                      <c:pt idx="62">
                        <c:v>165000</c:v>
                      </c:pt>
                      <c:pt idx="63">
                        <c:v>165000</c:v>
                      </c:pt>
                      <c:pt idx="64">
                        <c:v>165000</c:v>
                      </c:pt>
                      <c:pt idx="65">
                        <c:v>165000</c:v>
                      </c:pt>
                      <c:pt idx="66">
                        <c:v>165000</c:v>
                      </c:pt>
                      <c:pt idx="67">
                        <c:v>165000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9-E558-41AF-BEF1-60F52607E6D0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 Parts'!$J$6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 Parts'!$A$7:$A$74</c15:sqref>
                        </c15:formulaRef>
                      </c:ext>
                    </c:extLst>
                    <c:strCache>
                      <c:ptCount val="68"/>
                      <c:pt idx="2">
                        <c:v>X1</c:v>
                      </c:pt>
                      <c:pt idx="3">
                        <c:v>X2</c:v>
                      </c:pt>
                      <c:pt idx="4">
                        <c:v>X3</c:v>
                      </c:pt>
                      <c:pt idx="5">
                        <c:v>X4</c:v>
                      </c:pt>
                      <c:pt idx="6">
                        <c:v>X5</c:v>
                      </c:pt>
                      <c:pt idx="7">
                        <c:v>X6</c:v>
                      </c:pt>
                      <c:pt idx="8">
                        <c:v>X7</c:v>
                      </c:pt>
                      <c:pt idx="9">
                        <c:v>X8</c:v>
                      </c:pt>
                      <c:pt idx="10">
                        <c:v>X9</c:v>
                      </c:pt>
                      <c:pt idx="11">
                        <c:v>X10</c:v>
                      </c:pt>
                      <c:pt idx="12">
                        <c:v>X11</c:v>
                      </c:pt>
                      <c:pt idx="13">
                        <c:v>X12</c:v>
                      </c:pt>
                      <c:pt idx="14">
                        <c:v>X13</c:v>
                      </c:pt>
                      <c:pt idx="15">
                        <c:v>X14</c:v>
                      </c:pt>
                      <c:pt idx="16">
                        <c:v>X15</c:v>
                      </c:pt>
                      <c:pt idx="17">
                        <c:v>X16</c:v>
                      </c:pt>
                      <c:pt idx="18">
                        <c:v>X17</c:v>
                      </c:pt>
                      <c:pt idx="19">
                        <c:v>X18</c:v>
                      </c:pt>
                      <c:pt idx="20">
                        <c:v>X19</c:v>
                      </c:pt>
                      <c:pt idx="21">
                        <c:v>X20</c:v>
                      </c:pt>
                      <c:pt idx="22">
                        <c:v>X21</c:v>
                      </c:pt>
                      <c:pt idx="23">
                        <c:v>X22</c:v>
                      </c:pt>
                      <c:pt idx="24">
                        <c:v>X23</c:v>
                      </c:pt>
                      <c:pt idx="25">
                        <c:v>X24</c:v>
                      </c:pt>
                      <c:pt idx="26">
                        <c:v>X25</c:v>
                      </c:pt>
                      <c:pt idx="27">
                        <c:v>X26</c:v>
                      </c:pt>
                      <c:pt idx="28">
                        <c:v>X27</c:v>
                      </c:pt>
                      <c:pt idx="29">
                        <c:v>X28</c:v>
                      </c:pt>
                      <c:pt idx="30">
                        <c:v>X29</c:v>
                      </c:pt>
                      <c:pt idx="31">
                        <c:v>X30</c:v>
                      </c:pt>
                      <c:pt idx="32">
                        <c:v>X31</c:v>
                      </c:pt>
                      <c:pt idx="33">
                        <c:v>X32</c:v>
                      </c:pt>
                      <c:pt idx="34">
                        <c:v>X33</c:v>
                      </c:pt>
                      <c:pt idx="35">
                        <c:v>X34</c:v>
                      </c:pt>
                      <c:pt idx="36">
                        <c:v>X35</c:v>
                      </c:pt>
                      <c:pt idx="37">
                        <c:v>X36</c:v>
                      </c:pt>
                      <c:pt idx="38">
                        <c:v>X37</c:v>
                      </c:pt>
                      <c:pt idx="39">
                        <c:v>X38</c:v>
                      </c:pt>
                      <c:pt idx="40">
                        <c:v>X39</c:v>
                      </c:pt>
                      <c:pt idx="41">
                        <c:v>X40</c:v>
                      </c:pt>
                      <c:pt idx="42">
                        <c:v>X41</c:v>
                      </c:pt>
                      <c:pt idx="43">
                        <c:v>X42</c:v>
                      </c:pt>
                      <c:pt idx="44">
                        <c:v>X43</c:v>
                      </c:pt>
                      <c:pt idx="45">
                        <c:v>X44</c:v>
                      </c:pt>
                      <c:pt idx="46">
                        <c:v>X45</c:v>
                      </c:pt>
                      <c:pt idx="47">
                        <c:v>X46</c:v>
                      </c:pt>
                      <c:pt idx="48">
                        <c:v>X47</c:v>
                      </c:pt>
                      <c:pt idx="49">
                        <c:v>X48</c:v>
                      </c:pt>
                      <c:pt idx="50">
                        <c:v>X49</c:v>
                      </c:pt>
                      <c:pt idx="51">
                        <c:v>X50</c:v>
                      </c:pt>
                      <c:pt idx="52">
                        <c:v>X51</c:v>
                      </c:pt>
                      <c:pt idx="53">
                        <c:v>X52</c:v>
                      </c:pt>
                      <c:pt idx="54">
                        <c:v>X53</c:v>
                      </c:pt>
                      <c:pt idx="55">
                        <c:v>X54</c:v>
                      </c:pt>
                      <c:pt idx="56">
                        <c:v>X55</c:v>
                      </c:pt>
                      <c:pt idx="57">
                        <c:v>X56</c:v>
                      </c:pt>
                      <c:pt idx="58">
                        <c:v>X57</c:v>
                      </c:pt>
                      <c:pt idx="59">
                        <c:v>X58</c:v>
                      </c:pt>
                      <c:pt idx="60">
                        <c:v>X59</c:v>
                      </c:pt>
                      <c:pt idx="61">
                        <c:v>X60</c:v>
                      </c:pt>
                      <c:pt idx="62">
                        <c:v>X61</c:v>
                      </c:pt>
                      <c:pt idx="63">
                        <c:v>X62</c:v>
                      </c:pt>
                      <c:pt idx="64">
                        <c:v>X63</c:v>
                      </c:pt>
                      <c:pt idx="65">
                        <c:v>X64</c:v>
                      </c:pt>
                      <c:pt idx="66">
                        <c:v>X65</c:v>
                      </c:pt>
                      <c:pt idx="67">
                        <c:v>X66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 Parts'!$J$7:$J$74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68"/>
                      <c:pt idx="0" formatCode="General">
                        <c:v>0</c:v>
                      </c:pt>
                      <c:pt idx="1">
                        <c:v>180000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1</c:v>
                      </c:pt>
                      <c:pt idx="9">
                        <c:v>30000</c:v>
                      </c:pt>
                      <c:pt idx="10">
                        <c:v>60000</c:v>
                      </c:pt>
                      <c:pt idx="11">
                        <c:v>110000</c:v>
                      </c:pt>
                      <c:pt idx="12">
                        <c:v>140000</c:v>
                      </c:pt>
                      <c:pt idx="13">
                        <c:v>160000</c:v>
                      </c:pt>
                      <c:pt idx="14">
                        <c:v>180000</c:v>
                      </c:pt>
                      <c:pt idx="15">
                        <c:v>180000</c:v>
                      </c:pt>
                      <c:pt idx="16">
                        <c:v>180000</c:v>
                      </c:pt>
                      <c:pt idx="17">
                        <c:v>180000</c:v>
                      </c:pt>
                      <c:pt idx="18">
                        <c:v>180000</c:v>
                      </c:pt>
                      <c:pt idx="19">
                        <c:v>180000</c:v>
                      </c:pt>
                      <c:pt idx="20">
                        <c:v>180000</c:v>
                      </c:pt>
                      <c:pt idx="21">
                        <c:v>180000</c:v>
                      </c:pt>
                      <c:pt idx="22">
                        <c:v>180000</c:v>
                      </c:pt>
                      <c:pt idx="23">
                        <c:v>180000</c:v>
                      </c:pt>
                      <c:pt idx="24">
                        <c:v>180000</c:v>
                      </c:pt>
                      <c:pt idx="25">
                        <c:v>180000</c:v>
                      </c:pt>
                      <c:pt idx="26">
                        <c:v>180000</c:v>
                      </c:pt>
                      <c:pt idx="27">
                        <c:v>180000</c:v>
                      </c:pt>
                      <c:pt idx="28">
                        <c:v>180000</c:v>
                      </c:pt>
                      <c:pt idx="29">
                        <c:v>180000</c:v>
                      </c:pt>
                      <c:pt idx="30">
                        <c:v>180000</c:v>
                      </c:pt>
                      <c:pt idx="31">
                        <c:v>180000</c:v>
                      </c:pt>
                      <c:pt idx="32">
                        <c:v>180000</c:v>
                      </c:pt>
                      <c:pt idx="33">
                        <c:v>180000</c:v>
                      </c:pt>
                      <c:pt idx="34">
                        <c:v>180000</c:v>
                      </c:pt>
                      <c:pt idx="35">
                        <c:v>180000</c:v>
                      </c:pt>
                      <c:pt idx="36">
                        <c:v>180000</c:v>
                      </c:pt>
                      <c:pt idx="37">
                        <c:v>180000</c:v>
                      </c:pt>
                      <c:pt idx="38">
                        <c:v>180000</c:v>
                      </c:pt>
                      <c:pt idx="39">
                        <c:v>180000</c:v>
                      </c:pt>
                      <c:pt idx="40">
                        <c:v>180000</c:v>
                      </c:pt>
                      <c:pt idx="41">
                        <c:v>180000</c:v>
                      </c:pt>
                      <c:pt idx="42">
                        <c:v>180000</c:v>
                      </c:pt>
                      <c:pt idx="43">
                        <c:v>180000</c:v>
                      </c:pt>
                      <c:pt idx="44">
                        <c:v>180000</c:v>
                      </c:pt>
                      <c:pt idx="45">
                        <c:v>180000</c:v>
                      </c:pt>
                      <c:pt idx="46">
                        <c:v>180000</c:v>
                      </c:pt>
                      <c:pt idx="47">
                        <c:v>180000</c:v>
                      </c:pt>
                      <c:pt idx="48">
                        <c:v>180000</c:v>
                      </c:pt>
                      <c:pt idx="49">
                        <c:v>180000</c:v>
                      </c:pt>
                      <c:pt idx="50">
                        <c:v>180000</c:v>
                      </c:pt>
                      <c:pt idx="51">
                        <c:v>180000</c:v>
                      </c:pt>
                      <c:pt idx="52">
                        <c:v>180000</c:v>
                      </c:pt>
                      <c:pt idx="53">
                        <c:v>180000</c:v>
                      </c:pt>
                      <c:pt idx="54">
                        <c:v>180000</c:v>
                      </c:pt>
                      <c:pt idx="55">
                        <c:v>180000</c:v>
                      </c:pt>
                      <c:pt idx="56">
                        <c:v>180000</c:v>
                      </c:pt>
                      <c:pt idx="57">
                        <c:v>180000</c:v>
                      </c:pt>
                      <c:pt idx="58">
                        <c:v>180000</c:v>
                      </c:pt>
                      <c:pt idx="59">
                        <c:v>180000</c:v>
                      </c:pt>
                      <c:pt idx="60">
                        <c:v>180000</c:v>
                      </c:pt>
                      <c:pt idx="61">
                        <c:v>180000</c:v>
                      </c:pt>
                      <c:pt idx="62">
                        <c:v>180000</c:v>
                      </c:pt>
                      <c:pt idx="63">
                        <c:v>180000</c:v>
                      </c:pt>
                      <c:pt idx="64">
                        <c:v>180000</c:v>
                      </c:pt>
                      <c:pt idx="65">
                        <c:v>180000</c:v>
                      </c:pt>
                      <c:pt idx="66">
                        <c:v>180000</c:v>
                      </c:pt>
                      <c:pt idx="67">
                        <c:v>180000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E558-41AF-BEF1-60F52607E6D0}"/>
                  </c:ext>
                </c:extLst>
              </c15:ser>
            </c15:filteredLineSeries>
            <c15:filteredLineSeries>
              <c15:ser>
                <c:idx val="9"/>
                <c:order val="9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 Parts'!$K$6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 Parts'!$A$7:$A$74</c15:sqref>
                        </c15:formulaRef>
                      </c:ext>
                    </c:extLst>
                    <c:strCache>
                      <c:ptCount val="68"/>
                      <c:pt idx="2">
                        <c:v>X1</c:v>
                      </c:pt>
                      <c:pt idx="3">
                        <c:v>X2</c:v>
                      </c:pt>
                      <c:pt idx="4">
                        <c:v>X3</c:v>
                      </c:pt>
                      <c:pt idx="5">
                        <c:v>X4</c:v>
                      </c:pt>
                      <c:pt idx="6">
                        <c:v>X5</c:v>
                      </c:pt>
                      <c:pt idx="7">
                        <c:v>X6</c:v>
                      </c:pt>
                      <c:pt idx="8">
                        <c:v>X7</c:v>
                      </c:pt>
                      <c:pt idx="9">
                        <c:v>X8</c:v>
                      </c:pt>
                      <c:pt idx="10">
                        <c:v>X9</c:v>
                      </c:pt>
                      <c:pt idx="11">
                        <c:v>X10</c:v>
                      </c:pt>
                      <c:pt idx="12">
                        <c:v>X11</c:v>
                      </c:pt>
                      <c:pt idx="13">
                        <c:v>X12</c:v>
                      </c:pt>
                      <c:pt idx="14">
                        <c:v>X13</c:v>
                      </c:pt>
                      <c:pt idx="15">
                        <c:v>X14</c:v>
                      </c:pt>
                      <c:pt idx="16">
                        <c:v>X15</c:v>
                      </c:pt>
                      <c:pt idx="17">
                        <c:v>X16</c:v>
                      </c:pt>
                      <c:pt idx="18">
                        <c:v>X17</c:v>
                      </c:pt>
                      <c:pt idx="19">
                        <c:v>X18</c:v>
                      </c:pt>
                      <c:pt idx="20">
                        <c:v>X19</c:v>
                      </c:pt>
                      <c:pt idx="21">
                        <c:v>X20</c:v>
                      </c:pt>
                      <c:pt idx="22">
                        <c:v>X21</c:v>
                      </c:pt>
                      <c:pt idx="23">
                        <c:v>X22</c:v>
                      </c:pt>
                      <c:pt idx="24">
                        <c:v>X23</c:v>
                      </c:pt>
                      <c:pt idx="25">
                        <c:v>X24</c:v>
                      </c:pt>
                      <c:pt idx="26">
                        <c:v>X25</c:v>
                      </c:pt>
                      <c:pt idx="27">
                        <c:v>X26</c:v>
                      </c:pt>
                      <c:pt idx="28">
                        <c:v>X27</c:v>
                      </c:pt>
                      <c:pt idx="29">
                        <c:v>X28</c:v>
                      </c:pt>
                      <c:pt idx="30">
                        <c:v>X29</c:v>
                      </c:pt>
                      <c:pt idx="31">
                        <c:v>X30</c:v>
                      </c:pt>
                      <c:pt idx="32">
                        <c:v>X31</c:v>
                      </c:pt>
                      <c:pt idx="33">
                        <c:v>X32</c:v>
                      </c:pt>
                      <c:pt idx="34">
                        <c:v>X33</c:v>
                      </c:pt>
                      <c:pt idx="35">
                        <c:v>X34</c:v>
                      </c:pt>
                      <c:pt idx="36">
                        <c:v>X35</c:v>
                      </c:pt>
                      <c:pt idx="37">
                        <c:v>X36</c:v>
                      </c:pt>
                      <c:pt idx="38">
                        <c:v>X37</c:v>
                      </c:pt>
                      <c:pt idx="39">
                        <c:v>X38</c:v>
                      </c:pt>
                      <c:pt idx="40">
                        <c:v>X39</c:v>
                      </c:pt>
                      <c:pt idx="41">
                        <c:v>X40</c:v>
                      </c:pt>
                      <c:pt idx="42">
                        <c:v>X41</c:v>
                      </c:pt>
                      <c:pt idx="43">
                        <c:v>X42</c:v>
                      </c:pt>
                      <c:pt idx="44">
                        <c:v>X43</c:v>
                      </c:pt>
                      <c:pt idx="45">
                        <c:v>X44</c:v>
                      </c:pt>
                      <c:pt idx="46">
                        <c:v>X45</c:v>
                      </c:pt>
                      <c:pt idx="47">
                        <c:v>X46</c:v>
                      </c:pt>
                      <c:pt idx="48">
                        <c:v>X47</c:v>
                      </c:pt>
                      <c:pt idx="49">
                        <c:v>X48</c:v>
                      </c:pt>
                      <c:pt idx="50">
                        <c:v>X49</c:v>
                      </c:pt>
                      <c:pt idx="51">
                        <c:v>X50</c:v>
                      </c:pt>
                      <c:pt idx="52">
                        <c:v>X51</c:v>
                      </c:pt>
                      <c:pt idx="53">
                        <c:v>X52</c:v>
                      </c:pt>
                      <c:pt idx="54">
                        <c:v>X53</c:v>
                      </c:pt>
                      <c:pt idx="55">
                        <c:v>X54</c:v>
                      </c:pt>
                      <c:pt idx="56">
                        <c:v>X55</c:v>
                      </c:pt>
                      <c:pt idx="57">
                        <c:v>X56</c:v>
                      </c:pt>
                      <c:pt idx="58">
                        <c:v>X57</c:v>
                      </c:pt>
                      <c:pt idx="59">
                        <c:v>X58</c:v>
                      </c:pt>
                      <c:pt idx="60">
                        <c:v>X59</c:v>
                      </c:pt>
                      <c:pt idx="61">
                        <c:v>X60</c:v>
                      </c:pt>
                      <c:pt idx="62">
                        <c:v>X61</c:v>
                      </c:pt>
                      <c:pt idx="63">
                        <c:v>X62</c:v>
                      </c:pt>
                      <c:pt idx="64">
                        <c:v>X63</c:v>
                      </c:pt>
                      <c:pt idx="65">
                        <c:v>X64</c:v>
                      </c:pt>
                      <c:pt idx="66">
                        <c:v>X65</c:v>
                      </c:pt>
                      <c:pt idx="67">
                        <c:v>X66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 Parts'!$K$7:$K$74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68"/>
                      <c:pt idx="0" formatCode="General">
                        <c:v>0</c:v>
                      </c:pt>
                      <c:pt idx="1">
                        <c:v>1980000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1</c:v>
                      </c:pt>
                      <c:pt idx="16">
                        <c:v>30000</c:v>
                      </c:pt>
                      <c:pt idx="17">
                        <c:v>80001</c:v>
                      </c:pt>
                      <c:pt idx="18">
                        <c:v>130000</c:v>
                      </c:pt>
                      <c:pt idx="19">
                        <c:v>180000</c:v>
                      </c:pt>
                      <c:pt idx="20">
                        <c:v>180001</c:v>
                      </c:pt>
                      <c:pt idx="21">
                        <c:v>230000</c:v>
                      </c:pt>
                      <c:pt idx="22">
                        <c:v>280000</c:v>
                      </c:pt>
                      <c:pt idx="23">
                        <c:v>330000</c:v>
                      </c:pt>
                      <c:pt idx="24">
                        <c:v>380000</c:v>
                      </c:pt>
                      <c:pt idx="25">
                        <c:v>430000</c:v>
                      </c:pt>
                      <c:pt idx="26">
                        <c:v>480000</c:v>
                      </c:pt>
                      <c:pt idx="27">
                        <c:v>530000</c:v>
                      </c:pt>
                      <c:pt idx="28">
                        <c:v>580000</c:v>
                      </c:pt>
                      <c:pt idx="29">
                        <c:v>680000</c:v>
                      </c:pt>
                      <c:pt idx="30">
                        <c:v>780000</c:v>
                      </c:pt>
                      <c:pt idx="31">
                        <c:v>880000</c:v>
                      </c:pt>
                      <c:pt idx="32">
                        <c:v>980000</c:v>
                      </c:pt>
                      <c:pt idx="33">
                        <c:v>985000</c:v>
                      </c:pt>
                      <c:pt idx="34">
                        <c:v>1080000</c:v>
                      </c:pt>
                      <c:pt idx="35">
                        <c:v>1580000</c:v>
                      </c:pt>
                      <c:pt idx="36">
                        <c:v>1980000</c:v>
                      </c:pt>
                      <c:pt idx="37">
                        <c:v>1980000</c:v>
                      </c:pt>
                      <c:pt idx="38">
                        <c:v>1980000</c:v>
                      </c:pt>
                      <c:pt idx="39">
                        <c:v>1980000</c:v>
                      </c:pt>
                      <c:pt idx="40">
                        <c:v>1980000</c:v>
                      </c:pt>
                      <c:pt idx="41">
                        <c:v>1980000</c:v>
                      </c:pt>
                      <c:pt idx="42">
                        <c:v>1980000</c:v>
                      </c:pt>
                      <c:pt idx="43">
                        <c:v>1980000</c:v>
                      </c:pt>
                      <c:pt idx="44">
                        <c:v>1980000</c:v>
                      </c:pt>
                      <c:pt idx="45">
                        <c:v>1980000</c:v>
                      </c:pt>
                      <c:pt idx="46">
                        <c:v>1980000</c:v>
                      </c:pt>
                      <c:pt idx="47">
                        <c:v>1980000</c:v>
                      </c:pt>
                      <c:pt idx="48">
                        <c:v>1980000</c:v>
                      </c:pt>
                      <c:pt idx="49">
                        <c:v>1980000</c:v>
                      </c:pt>
                      <c:pt idx="50">
                        <c:v>1980000</c:v>
                      </c:pt>
                      <c:pt idx="51">
                        <c:v>1980000</c:v>
                      </c:pt>
                      <c:pt idx="52">
                        <c:v>1980000</c:v>
                      </c:pt>
                      <c:pt idx="53">
                        <c:v>1980000</c:v>
                      </c:pt>
                      <c:pt idx="54">
                        <c:v>1980000</c:v>
                      </c:pt>
                      <c:pt idx="55">
                        <c:v>1980000</c:v>
                      </c:pt>
                      <c:pt idx="56">
                        <c:v>1980000</c:v>
                      </c:pt>
                      <c:pt idx="57">
                        <c:v>1980000</c:v>
                      </c:pt>
                      <c:pt idx="58">
                        <c:v>1980000</c:v>
                      </c:pt>
                      <c:pt idx="59">
                        <c:v>1980000</c:v>
                      </c:pt>
                      <c:pt idx="60">
                        <c:v>1980000</c:v>
                      </c:pt>
                      <c:pt idx="61">
                        <c:v>1980000</c:v>
                      </c:pt>
                      <c:pt idx="62">
                        <c:v>1980000</c:v>
                      </c:pt>
                      <c:pt idx="63">
                        <c:v>1980000</c:v>
                      </c:pt>
                      <c:pt idx="64">
                        <c:v>1980000</c:v>
                      </c:pt>
                      <c:pt idx="65">
                        <c:v>1980000</c:v>
                      </c:pt>
                      <c:pt idx="66">
                        <c:v>1980000</c:v>
                      </c:pt>
                      <c:pt idx="67">
                        <c:v>1980000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E558-41AF-BEF1-60F52607E6D0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 Parts'!$L$6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 Parts'!$A$7:$A$74</c15:sqref>
                        </c15:formulaRef>
                      </c:ext>
                    </c:extLst>
                    <c:strCache>
                      <c:ptCount val="68"/>
                      <c:pt idx="2">
                        <c:v>X1</c:v>
                      </c:pt>
                      <c:pt idx="3">
                        <c:v>X2</c:v>
                      </c:pt>
                      <c:pt idx="4">
                        <c:v>X3</c:v>
                      </c:pt>
                      <c:pt idx="5">
                        <c:v>X4</c:v>
                      </c:pt>
                      <c:pt idx="6">
                        <c:v>X5</c:v>
                      </c:pt>
                      <c:pt idx="7">
                        <c:v>X6</c:v>
                      </c:pt>
                      <c:pt idx="8">
                        <c:v>X7</c:v>
                      </c:pt>
                      <c:pt idx="9">
                        <c:v>X8</c:v>
                      </c:pt>
                      <c:pt idx="10">
                        <c:v>X9</c:v>
                      </c:pt>
                      <c:pt idx="11">
                        <c:v>X10</c:v>
                      </c:pt>
                      <c:pt idx="12">
                        <c:v>X11</c:v>
                      </c:pt>
                      <c:pt idx="13">
                        <c:v>X12</c:v>
                      </c:pt>
                      <c:pt idx="14">
                        <c:v>X13</c:v>
                      </c:pt>
                      <c:pt idx="15">
                        <c:v>X14</c:v>
                      </c:pt>
                      <c:pt idx="16">
                        <c:v>X15</c:v>
                      </c:pt>
                      <c:pt idx="17">
                        <c:v>X16</c:v>
                      </c:pt>
                      <c:pt idx="18">
                        <c:v>X17</c:v>
                      </c:pt>
                      <c:pt idx="19">
                        <c:v>X18</c:v>
                      </c:pt>
                      <c:pt idx="20">
                        <c:v>X19</c:v>
                      </c:pt>
                      <c:pt idx="21">
                        <c:v>X20</c:v>
                      </c:pt>
                      <c:pt idx="22">
                        <c:v>X21</c:v>
                      </c:pt>
                      <c:pt idx="23">
                        <c:v>X22</c:v>
                      </c:pt>
                      <c:pt idx="24">
                        <c:v>X23</c:v>
                      </c:pt>
                      <c:pt idx="25">
                        <c:v>X24</c:v>
                      </c:pt>
                      <c:pt idx="26">
                        <c:v>X25</c:v>
                      </c:pt>
                      <c:pt idx="27">
                        <c:v>X26</c:v>
                      </c:pt>
                      <c:pt idx="28">
                        <c:v>X27</c:v>
                      </c:pt>
                      <c:pt idx="29">
                        <c:v>X28</c:v>
                      </c:pt>
                      <c:pt idx="30">
                        <c:v>X29</c:v>
                      </c:pt>
                      <c:pt idx="31">
                        <c:v>X30</c:v>
                      </c:pt>
                      <c:pt idx="32">
                        <c:v>X31</c:v>
                      </c:pt>
                      <c:pt idx="33">
                        <c:v>X32</c:v>
                      </c:pt>
                      <c:pt idx="34">
                        <c:v>X33</c:v>
                      </c:pt>
                      <c:pt idx="35">
                        <c:v>X34</c:v>
                      </c:pt>
                      <c:pt idx="36">
                        <c:v>X35</c:v>
                      </c:pt>
                      <c:pt idx="37">
                        <c:v>X36</c:v>
                      </c:pt>
                      <c:pt idx="38">
                        <c:v>X37</c:v>
                      </c:pt>
                      <c:pt idx="39">
                        <c:v>X38</c:v>
                      </c:pt>
                      <c:pt idx="40">
                        <c:v>X39</c:v>
                      </c:pt>
                      <c:pt idx="41">
                        <c:v>X40</c:v>
                      </c:pt>
                      <c:pt idx="42">
                        <c:v>X41</c:v>
                      </c:pt>
                      <c:pt idx="43">
                        <c:v>X42</c:v>
                      </c:pt>
                      <c:pt idx="44">
                        <c:v>X43</c:v>
                      </c:pt>
                      <c:pt idx="45">
                        <c:v>X44</c:v>
                      </c:pt>
                      <c:pt idx="46">
                        <c:v>X45</c:v>
                      </c:pt>
                      <c:pt idx="47">
                        <c:v>X46</c:v>
                      </c:pt>
                      <c:pt idx="48">
                        <c:v>X47</c:v>
                      </c:pt>
                      <c:pt idx="49">
                        <c:v>X48</c:v>
                      </c:pt>
                      <c:pt idx="50">
                        <c:v>X49</c:v>
                      </c:pt>
                      <c:pt idx="51">
                        <c:v>X50</c:v>
                      </c:pt>
                      <c:pt idx="52">
                        <c:v>X51</c:v>
                      </c:pt>
                      <c:pt idx="53">
                        <c:v>X52</c:v>
                      </c:pt>
                      <c:pt idx="54">
                        <c:v>X53</c:v>
                      </c:pt>
                      <c:pt idx="55">
                        <c:v>X54</c:v>
                      </c:pt>
                      <c:pt idx="56">
                        <c:v>X55</c:v>
                      </c:pt>
                      <c:pt idx="57">
                        <c:v>X56</c:v>
                      </c:pt>
                      <c:pt idx="58">
                        <c:v>X57</c:v>
                      </c:pt>
                      <c:pt idx="59">
                        <c:v>X58</c:v>
                      </c:pt>
                      <c:pt idx="60">
                        <c:v>X59</c:v>
                      </c:pt>
                      <c:pt idx="61">
                        <c:v>X60</c:v>
                      </c:pt>
                      <c:pt idx="62">
                        <c:v>X61</c:v>
                      </c:pt>
                      <c:pt idx="63">
                        <c:v>X62</c:v>
                      </c:pt>
                      <c:pt idx="64">
                        <c:v>X63</c:v>
                      </c:pt>
                      <c:pt idx="65">
                        <c:v>X64</c:v>
                      </c:pt>
                      <c:pt idx="66">
                        <c:v>X65</c:v>
                      </c:pt>
                      <c:pt idx="67">
                        <c:v>X66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 Parts'!$L$7:$L$74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68"/>
                      <c:pt idx="0" formatCode="General">
                        <c:v>0</c:v>
                      </c:pt>
                      <c:pt idx="1">
                        <c:v>5600000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1</c:v>
                      </c:pt>
                      <c:pt idx="38">
                        <c:v>100000</c:v>
                      </c:pt>
                      <c:pt idx="39">
                        <c:v>300000</c:v>
                      </c:pt>
                      <c:pt idx="40">
                        <c:v>500000</c:v>
                      </c:pt>
                      <c:pt idx="41">
                        <c:v>600000</c:v>
                      </c:pt>
                      <c:pt idx="42">
                        <c:v>900000</c:v>
                      </c:pt>
                      <c:pt idx="43">
                        <c:v>1100000</c:v>
                      </c:pt>
                      <c:pt idx="44">
                        <c:v>1600000</c:v>
                      </c:pt>
                      <c:pt idx="45">
                        <c:v>2100000</c:v>
                      </c:pt>
                      <c:pt idx="46">
                        <c:v>2600000</c:v>
                      </c:pt>
                      <c:pt idx="47">
                        <c:v>3100000</c:v>
                      </c:pt>
                      <c:pt idx="48">
                        <c:v>3600000</c:v>
                      </c:pt>
                      <c:pt idx="49">
                        <c:v>4100000</c:v>
                      </c:pt>
                      <c:pt idx="50">
                        <c:v>4600000</c:v>
                      </c:pt>
                      <c:pt idx="51">
                        <c:v>5100000</c:v>
                      </c:pt>
                      <c:pt idx="52">
                        <c:v>5600000</c:v>
                      </c:pt>
                      <c:pt idx="53">
                        <c:v>5600000</c:v>
                      </c:pt>
                      <c:pt idx="54">
                        <c:v>5600000</c:v>
                      </c:pt>
                      <c:pt idx="55">
                        <c:v>5600000</c:v>
                      </c:pt>
                      <c:pt idx="56">
                        <c:v>5600000</c:v>
                      </c:pt>
                      <c:pt idx="57">
                        <c:v>5600000</c:v>
                      </c:pt>
                      <c:pt idx="58">
                        <c:v>5600000</c:v>
                      </c:pt>
                      <c:pt idx="59">
                        <c:v>5600000</c:v>
                      </c:pt>
                      <c:pt idx="60">
                        <c:v>5600000</c:v>
                      </c:pt>
                      <c:pt idx="61">
                        <c:v>5600000</c:v>
                      </c:pt>
                      <c:pt idx="62">
                        <c:v>5600000</c:v>
                      </c:pt>
                      <c:pt idx="63">
                        <c:v>5600000</c:v>
                      </c:pt>
                      <c:pt idx="64">
                        <c:v>5600000</c:v>
                      </c:pt>
                      <c:pt idx="65">
                        <c:v>5600000</c:v>
                      </c:pt>
                      <c:pt idx="66">
                        <c:v>5600000</c:v>
                      </c:pt>
                      <c:pt idx="67">
                        <c:v>5600000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E558-41AF-BEF1-60F52607E6D0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 Parts'!$M$6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 Parts'!$A$7:$A$74</c15:sqref>
                        </c15:formulaRef>
                      </c:ext>
                    </c:extLst>
                    <c:strCache>
                      <c:ptCount val="68"/>
                      <c:pt idx="2">
                        <c:v>X1</c:v>
                      </c:pt>
                      <c:pt idx="3">
                        <c:v>X2</c:v>
                      </c:pt>
                      <c:pt idx="4">
                        <c:v>X3</c:v>
                      </c:pt>
                      <c:pt idx="5">
                        <c:v>X4</c:v>
                      </c:pt>
                      <c:pt idx="6">
                        <c:v>X5</c:v>
                      </c:pt>
                      <c:pt idx="7">
                        <c:v>X6</c:v>
                      </c:pt>
                      <c:pt idx="8">
                        <c:v>X7</c:v>
                      </c:pt>
                      <c:pt idx="9">
                        <c:v>X8</c:v>
                      </c:pt>
                      <c:pt idx="10">
                        <c:v>X9</c:v>
                      </c:pt>
                      <c:pt idx="11">
                        <c:v>X10</c:v>
                      </c:pt>
                      <c:pt idx="12">
                        <c:v>X11</c:v>
                      </c:pt>
                      <c:pt idx="13">
                        <c:v>X12</c:v>
                      </c:pt>
                      <c:pt idx="14">
                        <c:v>X13</c:v>
                      </c:pt>
                      <c:pt idx="15">
                        <c:v>X14</c:v>
                      </c:pt>
                      <c:pt idx="16">
                        <c:v>X15</c:v>
                      </c:pt>
                      <c:pt idx="17">
                        <c:v>X16</c:v>
                      </c:pt>
                      <c:pt idx="18">
                        <c:v>X17</c:v>
                      </c:pt>
                      <c:pt idx="19">
                        <c:v>X18</c:v>
                      </c:pt>
                      <c:pt idx="20">
                        <c:v>X19</c:v>
                      </c:pt>
                      <c:pt idx="21">
                        <c:v>X20</c:v>
                      </c:pt>
                      <c:pt idx="22">
                        <c:v>X21</c:v>
                      </c:pt>
                      <c:pt idx="23">
                        <c:v>X22</c:v>
                      </c:pt>
                      <c:pt idx="24">
                        <c:v>X23</c:v>
                      </c:pt>
                      <c:pt idx="25">
                        <c:v>X24</c:v>
                      </c:pt>
                      <c:pt idx="26">
                        <c:v>X25</c:v>
                      </c:pt>
                      <c:pt idx="27">
                        <c:v>X26</c:v>
                      </c:pt>
                      <c:pt idx="28">
                        <c:v>X27</c:v>
                      </c:pt>
                      <c:pt idx="29">
                        <c:v>X28</c:v>
                      </c:pt>
                      <c:pt idx="30">
                        <c:v>X29</c:v>
                      </c:pt>
                      <c:pt idx="31">
                        <c:v>X30</c:v>
                      </c:pt>
                      <c:pt idx="32">
                        <c:v>X31</c:v>
                      </c:pt>
                      <c:pt idx="33">
                        <c:v>X32</c:v>
                      </c:pt>
                      <c:pt idx="34">
                        <c:v>X33</c:v>
                      </c:pt>
                      <c:pt idx="35">
                        <c:v>X34</c:v>
                      </c:pt>
                      <c:pt idx="36">
                        <c:v>X35</c:v>
                      </c:pt>
                      <c:pt idx="37">
                        <c:v>X36</c:v>
                      </c:pt>
                      <c:pt idx="38">
                        <c:v>X37</c:v>
                      </c:pt>
                      <c:pt idx="39">
                        <c:v>X38</c:v>
                      </c:pt>
                      <c:pt idx="40">
                        <c:v>X39</c:v>
                      </c:pt>
                      <c:pt idx="41">
                        <c:v>X40</c:v>
                      </c:pt>
                      <c:pt idx="42">
                        <c:v>X41</c:v>
                      </c:pt>
                      <c:pt idx="43">
                        <c:v>X42</c:v>
                      </c:pt>
                      <c:pt idx="44">
                        <c:v>X43</c:v>
                      </c:pt>
                      <c:pt idx="45">
                        <c:v>X44</c:v>
                      </c:pt>
                      <c:pt idx="46">
                        <c:v>X45</c:v>
                      </c:pt>
                      <c:pt idx="47">
                        <c:v>X46</c:v>
                      </c:pt>
                      <c:pt idx="48">
                        <c:v>X47</c:v>
                      </c:pt>
                      <c:pt idx="49">
                        <c:v>X48</c:v>
                      </c:pt>
                      <c:pt idx="50">
                        <c:v>X49</c:v>
                      </c:pt>
                      <c:pt idx="51">
                        <c:v>X50</c:v>
                      </c:pt>
                      <c:pt idx="52">
                        <c:v>X51</c:v>
                      </c:pt>
                      <c:pt idx="53">
                        <c:v>X52</c:v>
                      </c:pt>
                      <c:pt idx="54">
                        <c:v>X53</c:v>
                      </c:pt>
                      <c:pt idx="55">
                        <c:v>X54</c:v>
                      </c:pt>
                      <c:pt idx="56">
                        <c:v>X55</c:v>
                      </c:pt>
                      <c:pt idx="57">
                        <c:v>X56</c:v>
                      </c:pt>
                      <c:pt idx="58">
                        <c:v>X57</c:v>
                      </c:pt>
                      <c:pt idx="59">
                        <c:v>X58</c:v>
                      </c:pt>
                      <c:pt idx="60">
                        <c:v>X59</c:v>
                      </c:pt>
                      <c:pt idx="61">
                        <c:v>X60</c:v>
                      </c:pt>
                      <c:pt idx="62">
                        <c:v>X61</c:v>
                      </c:pt>
                      <c:pt idx="63">
                        <c:v>X62</c:v>
                      </c:pt>
                      <c:pt idx="64">
                        <c:v>X63</c:v>
                      </c:pt>
                      <c:pt idx="65">
                        <c:v>X64</c:v>
                      </c:pt>
                      <c:pt idx="66">
                        <c:v>X65</c:v>
                      </c:pt>
                      <c:pt idx="67">
                        <c:v>X66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 Parts'!$M$7:$M$74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68"/>
                      <c:pt idx="0" formatCode="General">
                        <c:v>0</c:v>
                      </c:pt>
                      <c:pt idx="1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  <c:pt idx="18">
                        <c:v>0</c:v>
                      </c:pt>
                      <c:pt idx="19">
                        <c:v>0</c:v>
                      </c:pt>
                      <c:pt idx="20">
                        <c:v>0</c:v>
                      </c:pt>
                      <c:pt idx="21">
                        <c:v>0</c:v>
                      </c:pt>
                      <c:pt idx="22">
                        <c:v>0</c:v>
                      </c:pt>
                      <c:pt idx="23">
                        <c:v>0</c:v>
                      </c:pt>
                      <c:pt idx="24">
                        <c:v>0</c:v>
                      </c:pt>
                      <c:pt idx="25">
                        <c:v>0</c:v>
                      </c:pt>
                      <c:pt idx="26">
                        <c:v>0</c:v>
                      </c:pt>
                      <c:pt idx="27">
                        <c:v>0</c:v>
                      </c:pt>
                      <c:pt idx="28">
                        <c:v>0</c:v>
                      </c:pt>
                      <c:pt idx="29">
                        <c:v>0</c:v>
                      </c:pt>
                      <c:pt idx="30">
                        <c:v>0</c:v>
                      </c:pt>
                      <c:pt idx="31">
                        <c:v>0</c:v>
                      </c:pt>
                      <c:pt idx="32">
                        <c:v>0</c:v>
                      </c:pt>
                      <c:pt idx="33">
                        <c:v>0</c:v>
                      </c:pt>
                      <c:pt idx="34">
                        <c:v>0</c:v>
                      </c:pt>
                      <c:pt idx="35">
                        <c:v>0</c:v>
                      </c:pt>
                      <c:pt idx="36">
                        <c:v>0</c:v>
                      </c:pt>
                      <c:pt idx="37">
                        <c:v>0</c:v>
                      </c:pt>
                      <c:pt idx="38">
                        <c:v>0</c:v>
                      </c:pt>
                      <c:pt idx="39">
                        <c:v>0</c:v>
                      </c:pt>
                      <c:pt idx="40">
                        <c:v>0</c:v>
                      </c:pt>
                      <c:pt idx="41">
                        <c:v>0</c:v>
                      </c:pt>
                      <c:pt idx="42">
                        <c:v>0</c:v>
                      </c:pt>
                      <c:pt idx="43">
                        <c:v>0</c:v>
                      </c:pt>
                      <c:pt idx="44">
                        <c:v>0</c:v>
                      </c:pt>
                      <c:pt idx="45">
                        <c:v>0</c:v>
                      </c:pt>
                      <c:pt idx="46">
                        <c:v>0</c:v>
                      </c:pt>
                      <c:pt idx="47">
                        <c:v>0</c:v>
                      </c:pt>
                      <c:pt idx="48">
                        <c:v>0</c:v>
                      </c:pt>
                      <c:pt idx="49">
                        <c:v>0</c:v>
                      </c:pt>
                      <c:pt idx="50">
                        <c:v>0</c:v>
                      </c:pt>
                      <c:pt idx="51">
                        <c:v>0</c:v>
                      </c:pt>
                      <c:pt idx="52">
                        <c:v>0</c:v>
                      </c:pt>
                      <c:pt idx="53">
                        <c:v>1</c:v>
                      </c:pt>
                      <c:pt idx="54">
                        <c:v>1000000</c:v>
                      </c:pt>
                      <c:pt idx="55">
                        <c:v>2000000</c:v>
                      </c:pt>
                      <c:pt idx="56">
                        <c:v>3000000</c:v>
                      </c:pt>
                      <c:pt idx="57">
                        <c:v>4000000</c:v>
                      </c:pt>
                      <c:pt idx="58">
                        <c:v>5000000</c:v>
                      </c:pt>
                      <c:pt idx="59">
                        <c:v>6000000</c:v>
                      </c:pt>
                      <c:pt idx="60">
                        <c:v>7000000</c:v>
                      </c:pt>
                      <c:pt idx="61">
                        <c:v>8000000</c:v>
                      </c:pt>
                      <c:pt idx="62">
                        <c:v>9000000</c:v>
                      </c:pt>
                      <c:pt idx="63">
                        <c:v>10000000</c:v>
                      </c:pt>
                      <c:pt idx="64">
                        <c:v>11000000</c:v>
                      </c:pt>
                      <c:pt idx="65">
                        <c:v>12000000</c:v>
                      </c:pt>
                      <c:pt idx="66">
                        <c:v>17000000</c:v>
                      </c:pt>
                      <c:pt idx="67">
                        <c:v>22000000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E558-41AF-BEF1-60F52607E6D0}"/>
                  </c:ext>
                </c:extLst>
              </c15:ser>
            </c15:filteredLineSeries>
            <c15:filteredLineSeries>
              <c15:ser>
                <c:idx val="12"/>
                <c:order val="1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 Parts'!$N$6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 Parts'!$A$7:$A$74</c15:sqref>
                        </c15:formulaRef>
                      </c:ext>
                    </c:extLst>
                    <c:strCache>
                      <c:ptCount val="68"/>
                      <c:pt idx="2">
                        <c:v>X1</c:v>
                      </c:pt>
                      <c:pt idx="3">
                        <c:v>X2</c:v>
                      </c:pt>
                      <c:pt idx="4">
                        <c:v>X3</c:v>
                      </c:pt>
                      <c:pt idx="5">
                        <c:v>X4</c:v>
                      </c:pt>
                      <c:pt idx="6">
                        <c:v>X5</c:v>
                      </c:pt>
                      <c:pt idx="7">
                        <c:v>X6</c:v>
                      </c:pt>
                      <c:pt idx="8">
                        <c:v>X7</c:v>
                      </c:pt>
                      <c:pt idx="9">
                        <c:v>X8</c:v>
                      </c:pt>
                      <c:pt idx="10">
                        <c:v>X9</c:v>
                      </c:pt>
                      <c:pt idx="11">
                        <c:v>X10</c:v>
                      </c:pt>
                      <c:pt idx="12">
                        <c:v>X11</c:v>
                      </c:pt>
                      <c:pt idx="13">
                        <c:v>X12</c:v>
                      </c:pt>
                      <c:pt idx="14">
                        <c:v>X13</c:v>
                      </c:pt>
                      <c:pt idx="15">
                        <c:v>X14</c:v>
                      </c:pt>
                      <c:pt idx="16">
                        <c:v>X15</c:v>
                      </c:pt>
                      <c:pt idx="17">
                        <c:v>X16</c:v>
                      </c:pt>
                      <c:pt idx="18">
                        <c:v>X17</c:v>
                      </c:pt>
                      <c:pt idx="19">
                        <c:v>X18</c:v>
                      </c:pt>
                      <c:pt idx="20">
                        <c:v>X19</c:v>
                      </c:pt>
                      <c:pt idx="21">
                        <c:v>X20</c:v>
                      </c:pt>
                      <c:pt idx="22">
                        <c:v>X21</c:v>
                      </c:pt>
                      <c:pt idx="23">
                        <c:v>X22</c:v>
                      </c:pt>
                      <c:pt idx="24">
                        <c:v>X23</c:v>
                      </c:pt>
                      <c:pt idx="25">
                        <c:v>X24</c:v>
                      </c:pt>
                      <c:pt idx="26">
                        <c:v>X25</c:v>
                      </c:pt>
                      <c:pt idx="27">
                        <c:v>X26</c:v>
                      </c:pt>
                      <c:pt idx="28">
                        <c:v>X27</c:v>
                      </c:pt>
                      <c:pt idx="29">
                        <c:v>X28</c:v>
                      </c:pt>
                      <c:pt idx="30">
                        <c:v>X29</c:v>
                      </c:pt>
                      <c:pt idx="31">
                        <c:v>X30</c:v>
                      </c:pt>
                      <c:pt idx="32">
                        <c:v>X31</c:v>
                      </c:pt>
                      <c:pt idx="33">
                        <c:v>X32</c:v>
                      </c:pt>
                      <c:pt idx="34">
                        <c:v>X33</c:v>
                      </c:pt>
                      <c:pt idx="35">
                        <c:v>X34</c:v>
                      </c:pt>
                      <c:pt idx="36">
                        <c:v>X35</c:v>
                      </c:pt>
                      <c:pt idx="37">
                        <c:v>X36</c:v>
                      </c:pt>
                      <c:pt idx="38">
                        <c:v>X37</c:v>
                      </c:pt>
                      <c:pt idx="39">
                        <c:v>X38</c:v>
                      </c:pt>
                      <c:pt idx="40">
                        <c:v>X39</c:v>
                      </c:pt>
                      <c:pt idx="41">
                        <c:v>X40</c:v>
                      </c:pt>
                      <c:pt idx="42">
                        <c:v>X41</c:v>
                      </c:pt>
                      <c:pt idx="43">
                        <c:v>X42</c:v>
                      </c:pt>
                      <c:pt idx="44">
                        <c:v>X43</c:v>
                      </c:pt>
                      <c:pt idx="45">
                        <c:v>X44</c:v>
                      </c:pt>
                      <c:pt idx="46">
                        <c:v>X45</c:v>
                      </c:pt>
                      <c:pt idx="47">
                        <c:v>X46</c:v>
                      </c:pt>
                      <c:pt idx="48">
                        <c:v>X47</c:v>
                      </c:pt>
                      <c:pt idx="49">
                        <c:v>X48</c:v>
                      </c:pt>
                      <c:pt idx="50">
                        <c:v>X49</c:v>
                      </c:pt>
                      <c:pt idx="51">
                        <c:v>X50</c:v>
                      </c:pt>
                      <c:pt idx="52">
                        <c:v>X51</c:v>
                      </c:pt>
                      <c:pt idx="53">
                        <c:v>X52</c:v>
                      </c:pt>
                      <c:pt idx="54">
                        <c:v>X53</c:v>
                      </c:pt>
                      <c:pt idx="55">
                        <c:v>X54</c:v>
                      </c:pt>
                      <c:pt idx="56">
                        <c:v>X55</c:v>
                      </c:pt>
                      <c:pt idx="57">
                        <c:v>X56</c:v>
                      </c:pt>
                      <c:pt idx="58">
                        <c:v>X57</c:v>
                      </c:pt>
                      <c:pt idx="59">
                        <c:v>X58</c:v>
                      </c:pt>
                      <c:pt idx="60">
                        <c:v>X59</c:v>
                      </c:pt>
                      <c:pt idx="61">
                        <c:v>X60</c:v>
                      </c:pt>
                      <c:pt idx="62">
                        <c:v>X61</c:v>
                      </c:pt>
                      <c:pt idx="63">
                        <c:v>X62</c:v>
                      </c:pt>
                      <c:pt idx="64">
                        <c:v>X63</c:v>
                      </c:pt>
                      <c:pt idx="65">
                        <c:v>X64</c:v>
                      </c:pt>
                      <c:pt idx="66">
                        <c:v>X65</c:v>
                      </c:pt>
                      <c:pt idx="67">
                        <c:v>X66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 Parts'!$N$7:$N$74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68"/>
                      <c:pt idx="0">
                        <c:v>0</c:v>
                      </c:pt>
                      <c:pt idx="3">
                        <c:v>0.16</c:v>
                      </c:pt>
                      <c:pt idx="4">
                        <c:v>8800</c:v>
                      </c:pt>
                      <c:pt idx="5">
                        <c:v>12000</c:v>
                      </c:pt>
                      <c:pt idx="6">
                        <c:v>20000</c:v>
                      </c:pt>
                      <c:pt idx="7">
                        <c:v>26400</c:v>
                      </c:pt>
                      <c:pt idx="8">
                        <c:v>26400.2</c:v>
                      </c:pt>
                      <c:pt idx="9">
                        <c:v>32400</c:v>
                      </c:pt>
                      <c:pt idx="10">
                        <c:v>38400</c:v>
                      </c:pt>
                      <c:pt idx="11">
                        <c:v>48400</c:v>
                      </c:pt>
                      <c:pt idx="12">
                        <c:v>54400</c:v>
                      </c:pt>
                      <c:pt idx="13">
                        <c:v>58400</c:v>
                      </c:pt>
                      <c:pt idx="14">
                        <c:v>62400</c:v>
                      </c:pt>
                      <c:pt idx="15">
                        <c:v>62400.24</c:v>
                      </c:pt>
                      <c:pt idx="16">
                        <c:v>69600</c:v>
                      </c:pt>
                      <c:pt idx="17">
                        <c:v>81600.239999999991</c:v>
                      </c:pt>
                      <c:pt idx="18">
                        <c:v>93600</c:v>
                      </c:pt>
                      <c:pt idx="19">
                        <c:v>105600</c:v>
                      </c:pt>
                      <c:pt idx="20">
                        <c:v>105600.23999999999</c:v>
                      </c:pt>
                      <c:pt idx="21">
                        <c:v>117600</c:v>
                      </c:pt>
                      <c:pt idx="22">
                        <c:v>129600</c:v>
                      </c:pt>
                      <c:pt idx="23">
                        <c:v>141600</c:v>
                      </c:pt>
                      <c:pt idx="24">
                        <c:v>153600</c:v>
                      </c:pt>
                      <c:pt idx="25">
                        <c:v>165600</c:v>
                      </c:pt>
                      <c:pt idx="26">
                        <c:v>177600</c:v>
                      </c:pt>
                      <c:pt idx="27">
                        <c:v>189600</c:v>
                      </c:pt>
                      <c:pt idx="28">
                        <c:v>201600</c:v>
                      </c:pt>
                      <c:pt idx="29">
                        <c:v>225600</c:v>
                      </c:pt>
                      <c:pt idx="30">
                        <c:v>249600</c:v>
                      </c:pt>
                      <c:pt idx="31">
                        <c:v>273600</c:v>
                      </c:pt>
                      <c:pt idx="32">
                        <c:v>297600</c:v>
                      </c:pt>
                      <c:pt idx="33">
                        <c:v>298800</c:v>
                      </c:pt>
                      <c:pt idx="34">
                        <c:v>321600</c:v>
                      </c:pt>
                      <c:pt idx="35">
                        <c:v>441600</c:v>
                      </c:pt>
                      <c:pt idx="36">
                        <c:v>537600</c:v>
                      </c:pt>
                      <c:pt idx="37">
                        <c:v>537600.27</c:v>
                      </c:pt>
                      <c:pt idx="38">
                        <c:v>564600</c:v>
                      </c:pt>
                      <c:pt idx="39">
                        <c:v>618600</c:v>
                      </c:pt>
                      <c:pt idx="40">
                        <c:v>672600</c:v>
                      </c:pt>
                      <c:pt idx="41">
                        <c:v>699600</c:v>
                      </c:pt>
                      <c:pt idx="42">
                        <c:v>780600</c:v>
                      </c:pt>
                      <c:pt idx="43">
                        <c:v>834600</c:v>
                      </c:pt>
                      <c:pt idx="44">
                        <c:v>969600</c:v>
                      </c:pt>
                      <c:pt idx="45">
                        <c:v>1104600</c:v>
                      </c:pt>
                      <c:pt idx="46">
                        <c:v>1239600</c:v>
                      </c:pt>
                      <c:pt idx="47">
                        <c:v>1374600</c:v>
                      </c:pt>
                      <c:pt idx="48">
                        <c:v>1509600</c:v>
                      </c:pt>
                      <c:pt idx="49">
                        <c:v>1644600</c:v>
                      </c:pt>
                      <c:pt idx="50">
                        <c:v>1779600</c:v>
                      </c:pt>
                      <c:pt idx="51">
                        <c:v>1914600</c:v>
                      </c:pt>
                      <c:pt idx="52">
                        <c:v>2049600</c:v>
                      </c:pt>
                      <c:pt idx="53">
                        <c:v>2049600.32</c:v>
                      </c:pt>
                      <c:pt idx="54">
                        <c:v>2369600</c:v>
                      </c:pt>
                      <c:pt idx="55">
                        <c:v>2689600</c:v>
                      </c:pt>
                      <c:pt idx="56">
                        <c:v>3009600</c:v>
                      </c:pt>
                      <c:pt idx="57">
                        <c:v>3329600</c:v>
                      </c:pt>
                      <c:pt idx="58">
                        <c:v>3649600</c:v>
                      </c:pt>
                      <c:pt idx="59">
                        <c:v>3969600</c:v>
                      </c:pt>
                      <c:pt idx="60">
                        <c:v>4289600</c:v>
                      </c:pt>
                      <c:pt idx="61">
                        <c:v>4609600</c:v>
                      </c:pt>
                      <c:pt idx="62">
                        <c:v>4929600</c:v>
                      </c:pt>
                      <c:pt idx="63">
                        <c:v>5249600</c:v>
                      </c:pt>
                      <c:pt idx="64">
                        <c:v>5569600</c:v>
                      </c:pt>
                      <c:pt idx="65">
                        <c:v>5889600</c:v>
                      </c:pt>
                      <c:pt idx="66">
                        <c:v>7489600</c:v>
                      </c:pt>
                      <c:pt idx="67">
                        <c:v>9089600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E558-41AF-BEF1-60F52607E6D0}"/>
                  </c:ext>
                </c:extLst>
              </c15:ser>
            </c15:filteredLineSeries>
            <c15:filteredLineSeries>
              <c15:ser>
                <c:idx val="13"/>
                <c:order val="13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 Parts'!$O$6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 Parts'!$A$7:$A$74</c15:sqref>
                        </c15:formulaRef>
                      </c:ext>
                    </c:extLst>
                    <c:strCache>
                      <c:ptCount val="68"/>
                      <c:pt idx="2">
                        <c:v>X1</c:v>
                      </c:pt>
                      <c:pt idx="3">
                        <c:v>X2</c:v>
                      </c:pt>
                      <c:pt idx="4">
                        <c:v>X3</c:v>
                      </c:pt>
                      <c:pt idx="5">
                        <c:v>X4</c:v>
                      </c:pt>
                      <c:pt idx="6">
                        <c:v>X5</c:v>
                      </c:pt>
                      <c:pt idx="7">
                        <c:v>X6</c:v>
                      </c:pt>
                      <c:pt idx="8">
                        <c:v>X7</c:v>
                      </c:pt>
                      <c:pt idx="9">
                        <c:v>X8</c:v>
                      </c:pt>
                      <c:pt idx="10">
                        <c:v>X9</c:v>
                      </c:pt>
                      <c:pt idx="11">
                        <c:v>X10</c:v>
                      </c:pt>
                      <c:pt idx="12">
                        <c:v>X11</c:v>
                      </c:pt>
                      <c:pt idx="13">
                        <c:v>X12</c:v>
                      </c:pt>
                      <c:pt idx="14">
                        <c:v>X13</c:v>
                      </c:pt>
                      <c:pt idx="15">
                        <c:v>X14</c:v>
                      </c:pt>
                      <c:pt idx="16">
                        <c:v>X15</c:v>
                      </c:pt>
                      <c:pt idx="17">
                        <c:v>X16</c:v>
                      </c:pt>
                      <c:pt idx="18">
                        <c:v>X17</c:v>
                      </c:pt>
                      <c:pt idx="19">
                        <c:v>X18</c:v>
                      </c:pt>
                      <c:pt idx="20">
                        <c:v>X19</c:v>
                      </c:pt>
                      <c:pt idx="21">
                        <c:v>X20</c:v>
                      </c:pt>
                      <c:pt idx="22">
                        <c:v>X21</c:v>
                      </c:pt>
                      <c:pt idx="23">
                        <c:v>X22</c:v>
                      </c:pt>
                      <c:pt idx="24">
                        <c:v>X23</c:v>
                      </c:pt>
                      <c:pt idx="25">
                        <c:v>X24</c:v>
                      </c:pt>
                      <c:pt idx="26">
                        <c:v>X25</c:v>
                      </c:pt>
                      <c:pt idx="27">
                        <c:v>X26</c:v>
                      </c:pt>
                      <c:pt idx="28">
                        <c:v>X27</c:v>
                      </c:pt>
                      <c:pt idx="29">
                        <c:v>X28</c:v>
                      </c:pt>
                      <c:pt idx="30">
                        <c:v>X29</c:v>
                      </c:pt>
                      <c:pt idx="31">
                        <c:v>X30</c:v>
                      </c:pt>
                      <c:pt idx="32">
                        <c:v>X31</c:v>
                      </c:pt>
                      <c:pt idx="33">
                        <c:v>X32</c:v>
                      </c:pt>
                      <c:pt idx="34">
                        <c:v>X33</c:v>
                      </c:pt>
                      <c:pt idx="35">
                        <c:v>X34</c:v>
                      </c:pt>
                      <c:pt idx="36">
                        <c:v>X35</c:v>
                      </c:pt>
                      <c:pt idx="37">
                        <c:v>X36</c:v>
                      </c:pt>
                      <c:pt idx="38">
                        <c:v>X37</c:v>
                      </c:pt>
                      <c:pt idx="39">
                        <c:v>X38</c:v>
                      </c:pt>
                      <c:pt idx="40">
                        <c:v>X39</c:v>
                      </c:pt>
                      <c:pt idx="41">
                        <c:v>X40</c:v>
                      </c:pt>
                      <c:pt idx="42">
                        <c:v>X41</c:v>
                      </c:pt>
                      <c:pt idx="43">
                        <c:v>X42</c:v>
                      </c:pt>
                      <c:pt idx="44">
                        <c:v>X43</c:v>
                      </c:pt>
                      <c:pt idx="45">
                        <c:v>X44</c:v>
                      </c:pt>
                      <c:pt idx="46">
                        <c:v>X45</c:v>
                      </c:pt>
                      <c:pt idx="47">
                        <c:v>X46</c:v>
                      </c:pt>
                      <c:pt idx="48">
                        <c:v>X47</c:v>
                      </c:pt>
                      <c:pt idx="49">
                        <c:v>X48</c:v>
                      </c:pt>
                      <c:pt idx="50">
                        <c:v>X49</c:v>
                      </c:pt>
                      <c:pt idx="51">
                        <c:v>X50</c:v>
                      </c:pt>
                      <c:pt idx="52">
                        <c:v>X51</c:v>
                      </c:pt>
                      <c:pt idx="53">
                        <c:v>X52</c:v>
                      </c:pt>
                      <c:pt idx="54">
                        <c:v>X53</c:v>
                      </c:pt>
                      <c:pt idx="55">
                        <c:v>X54</c:v>
                      </c:pt>
                      <c:pt idx="56">
                        <c:v>X55</c:v>
                      </c:pt>
                      <c:pt idx="57">
                        <c:v>X56</c:v>
                      </c:pt>
                      <c:pt idx="58">
                        <c:v>X57</c:v>
                      </c:pt>
                      <c:pt idx="59">
                        <c:v>X58</c:v>
                      </c:pt>
                      <c:pt idx="60">
                        <c:v>X59</c:v>
                      </c:pt>
                      <c:pt idx="61">
                        <c:v>X60</c:v>
                      </c:pt>
                      <c:pt idx="62">
                        <c:v>X61</c:v>
                      </c:pt>
                      <c:pt idx="63">
                        <c:v>X62</c:v>
                      </c:pt>
                      <c:pt idx="64">
                        <c:v>X63</c:v>
                      </c:pt>
                      <c:pt idx="65">
                        <c:v>X64</c:v>
                      </c:pt>
                      <c:pt idx="66">
                        <c:v>X65</c:v>
                      </c:pt>
                      <c:pt idx="67">
                        <c:v>X66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 Parts'!$O$7:$O$74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0</c:v>
                      </c:pt>
                      <c:pt idx="2" formatCode="_(* #,##0_);_(* \(#,##0\);_(* &quot;-&quot;_);_(@_)">
                        <c:v>33000</c:v>
                      </c:pt>
                      <c:pt idx="3" formatCode="_(* #,##0_);_(* \(#,##0\);_(* &quot;-&quot;_);_(@_)">
                        <c:v>33000</c:v>
                      </c:pt>
                      <c:pt idx="4" formatCode="_(* #,##0_);_(* \(#,##0\);_(* &quot;-&quot;_);_(@_)">
                        <c:v>33000</c:v>
                      </c:pt>
                      <c:pt idx="5" formatCode="_(* #,##0_);_(* \(#,##0\);_(* &quot;-&quot;_);_(@_)">
                        <c:v>33000</c:v>
                      </c:pt>
                      <c:pt idx="6" formatCode="_(* #,##0_);_(* \(#,##0\);_(* &quot;-&quot;_);_(@_)">
                        <c:v>33000</c:v>
                      </c:pt>
                      <c:pt idx="7" formatCode="_(* #,##0_);_(* \(#,##0\);_(* &quot;-&quot;_);_(@_)">
                        <c:v>33000</c:v>
                      </c:pt>
                      <c:pt idx="8" formatCode="_(* #,##0_);_(* \(#,##0\);_(* &quot;-&quot;_);_(@_)">
                        <c:v>33000</c:v>
                      </c:pt>
                      <c:pt idx="9" formatCode="_(* #,##0_);_(* \(#,##0\);_(* &quot;-&quot;_);_(@_)">
                        <c:v>33000</c:v>
                      </c:pt>
                      <c:pt idx="10" formatCode="_(* #,##0_);_(* \(#,##0\);_(* &quot;-&quot;_);_(@_)">
                        <c:v>33000</c:v>
                      </c:pt>
                      <c:pt idx="11" formatCode="_(* #,##0_);_(* \(#,##0\);_(* &quot;-&quot;_);_(@_)">
                        <c:v>33000</c:v>
                      </c:pt>
                      <c:pt idx="12" formatCode="_(* #,##0_);_(* \(#,##0\);_(* &quot;-&quot;_);_(@_)">
                        <c:v>33000</c:v>
                      </c:pt>
                      <c:pt idx="13" formatCode="_(* #,##0_);_(* \(#,##0\);_(* &quot;-&quot;_);_(@_)">
                        <c:v>33000</c:v>
                      </c:pt>
                      <c:pt idx="14" formatCode="_(* #,##0_);_(* \(#,##0\);_(* &quot;-&quot;_);_(@_)">
                        <c:v>33000</c:v>
                      </c:pt>
                      <c:pt idx="15" formatCode="_(* #,##0_);_(* \(#,##0\);_(* &quot;-&quot;_);_(@_)">
                        <c:v>33000</c:v>
                      </c:pt>
                      <c:pt idx="16" formatCode="_(* #,##0_);_(* \(#,##0\);_(* &quot;-&quot;_);_(@_)">
                        <c:v>33000</c:v>
                      </c:pt>
                      <c:pt idx="17" formatCode="_(* #,##0_);_(* \(#,##0\);_(* &quot;-&quot;_);_(@_)">
                        <c:v>33000</c:v>
                      </c:pt>
                      <c:pt idx="18" formatCode="_(* #,##0_);_(* \(#,##0\);_(* &quot;-&quot;_);_(@_)">
                        <c:v>33000</c:v>
                      </c:pt>
                      <c:pt idx="19" formatCode="_(* #,##0_);_(* \(#,##0\);_(* &quot;-&quot;_);_(@_)">
                        <c:v>33000</c:v>
                      </c:pt>
                      <c:pt idx="20" formatCode="_(* #,##0_);_(* \(#,##0\);_(* &quot;-&quot;_);_(@_)">
                        <c:v>33000</c:v>
                      </c:pt>
                      <c:pt idx="21" formatCode="_(* #,##0_);_(* \(#,##0\);_(* &quot;-&quot;_);_(@_)">
                        <c:v>33000</c:v>
                      </c:pt>
                      <c:pt idx="22" formatCode="_(* #,##0_);_(* \(#,##0\);_(* &quot;-&quot;_);_(@_)">
                        <c:v>33000</c:v>
                      </c:pt>
                      <c:pt idx="23" formatCode="_(* #,##0_);_(* \(#,##0\);_(* &quot;-&quot;_);_(@_)">
                        <c:v>33000</c:v>
                      </c:pt>
                      <c:pt idx="24" formatCode="_(* #,##0_);_(* \(#,##0\);_(* &quot;-&quot;_);_(@_)">
                        <c:v>33000</c:v>
                      </c:pt>
                      <c:pt idx="25" formatCode="_(* #,##0_);_(* \(#,##0\);_(* &quot;-&quot;_);_(@_)">
                        <c:v>33000</c:v>
                      </c:pt>
                      <c:pt idx="26" formatCode="_(* #,##0_);_(* \(#,##0\);_(* &quot;-&quot;_);_(@_)">
                        <c:v>33000</c:v>
                      </c:pt>
                      <c:pt idx="27" formatCode="_(* #,##0_);_(* \(#,##0\);_(* &quot;-&quot;_);_(@_)">
                        <c:v>33000</c:v>
                      </c:pt>
                      <c:pt idx="28" formatCode="_(* #,##0_);_(* \(#,##0\);_(* &quot;-&quot;_);_(@_)">
                        <c:v>33000</c:v>
                      </c:pt>
                      <c:pt idx="29" formatCode="_(* #,##0_);_(* \(#,##0\);_(* &quot;-&quot;_);_(@_)">
                        <c:v>33000</c:v>
                      </c:pt>
                      <c:pt idx="30" formatCode="_(* #,##0_);_(* \(#,##0\);_(* &quot;-&quot;_);_(@_)">
                        <c:v>33000</c:v>
                      </c:pt>
                      <c:pt idx="31" formatCode="_(* #,##0_);_(* \(#,##0\);_(* &quot;-&quot;_);_(@_)">
                        <c:v>33000</c:v>
                      </c:pt>
                      <c:pt idx="32" formatCode="_(* #,##0_);_(* \(#,##0\);_(* &quot;-&quot;_);_(@_)">
                        <c:v>33000</c:v>
                      </c:pt>
                      <c:pt idx="33" formatCode="_(* #,##0_);_(* \(#,##0\);_(* &quot;-&quot;_);_(@_)">
                        <c:v>33000</c:v>
                      </c:pt>
                      <c:pt idx="34" formatCode="_(* #,##0_);_(* \(#,##0\);_(* &quot;-&quot;_);_(@_)">
                        <c:v>33000</c:v>
                      </c:pt>
                      <c:pt idx="35" formatCode="_(* #,##0_);_(* \(#,##0\);_(* &quot;-&quot;_);_(@_)">
                        <c:v>33000</c:v>
                      </c:pt>
                      <c:pt idx="36" formatCode="_(* #,##0_);_(* \(#,##0\);_(* &quot;-&quot;_);_(@_)">
                        <c:v>33000</c:v>
                      </c:pt>
                      <c:pt idx="37" formatCode="_(* #,##0_);_(* \(#,##0\);_(* &quot;-&quot;_);_(@_)">
                        <c:v>33000</c:v>
                      </c:pt>
                      <c:pt idx="38" formatCode="_(* #,##0_);_(* \(#,##0\);_(* &quot;-&quot;_);_(@_)">
                        <c:v>33000</c:v>
                      </c:pt>
                      <c:pt idx="39" formatCode="_(* #,##0_);_(* \(#,##0\);_(* &quot;-&quot;_);_(@_)">
                        <c:v>33000</c:v>
                      </c:pt>
                      <c:pt idx="40" formatCode="_(* #,##0_);_(* \(#,##0\);_(* &quot;-&quot;_);_(@_)">
                        <c:v>33000</c:v>
                      </c:pt>
                      <c:pt idx="41" formatCode="_(* #,##0_);_(* \(#,##0\);_(* &quot;-&quot;_);_(@_)">
                        <c:v>33000</c:v>
                      </c:pt>
                      <c:pt idx="42" formatCode="_(* #,##0_);_(* \(#,##0\);_(* &quot;-&quot;_);_(@_)">
                        <c:v>33000</c:v>
                      </c:pt>
                      <c:pt idx="43" formatCode="_(* #,##0_);_(* \(#,##0\);_(* &quot;-&quot;_);_(@_)">
                        <c:v>33000</c:v>
                      </c:pt>
                      <c:pt idx="44" formatCode="_(* #,##0_);_(* \(#,##0\);_(* &quot;-&quot;_);_(@_)">
                        <c:v>33000</c:v>
                      </c:pt>
                      <c:pt idx="45" formatCode="_(* #,##0_);_(* \(#,##0\);_(* &quot;-&quot;_);_(@_)">
                        <c:v>33000</c:v>
                      </c:pt>
                      <c:pt idx="46" formatCode="_(* #,##0_);_(* \(#,##0\);_(* &quot;-&quot;_);_(@_)">
                        <c:v>33000</c:v>
                      </c:pt>
                      <c:pt idx="47" formatCode="_(* #,##0_);_(* \(#,##0\);_(* &quot;-&quot;_);_(@_)">
                        <c:v>33000</c:v>
                      </c:pt>
                      <c:pt idx="48" formatCode="_(* #,##0_);_(* \(#,##0\);_(* &quot;-&quot;_);_(@_)">
                        <c:v>33000</c:v>
                      </c:pt>
                      <c:pt idx="49" formatCode="_(* #,##0_);_(* \(#,##0\);_(* &quot;-&quot;_);_(@_)">
                        <c:v>33000</c:v>
                      </c:pt>
                      <c:pt idx="50" formatCode="_(* #,##0_);_(* \(#,##0\);_(* &quot;-&quot;_);_(@_)">
                        <c:v>33000</c:v>
                      </c:pt>
                      <c:pt idx="51" formatCode="_(* #,##0_);_(* \(#,##0\);_(* &quot;-&quot;_);_(@_)">
                        <c:v>33000</c:v>
                      </c:pt>
                      <c:pt idx="52" formatCode="_(* #,##0_);_(* \(#,##0\);_(* &quot;-&quot;_);_(@_)">
                        <c:v>33000</c:v>
                      </c:pt>
                      <c:pt idx="53" formatCode="_(* #,##0_);_(* \(#,##0\);_(* &quot;-&quot;_);_(@_)">
                        <c:v>33000</c:v>
                      </c:pt>
                      <c:pt idx="54" formatCode="_(* #,##0_);_(* \(#,##0\);_(* &quot;-&quot;_);_(@_)">
                        <c:v>33000</c:v>
                      </c:pt>
                      <c:pt idx="55" formatCode="_(* #,##0_);_(* \(#,##0\);_(* &quot;-&quot;_);_(@_)">
                        <c:v>33000</c:v>
                      </c:pt>
                      <c:pt idx="56" formatCode="_(* #,##0_);_(* \(#,##0\);_(* &quot;-&quot;_);_(@_)">
                        <c:v>33000</c:v>
                      </c:pt>
                      <c:pt idx="57" formatCode="_(* #,##0_);_(* \(#,##0\);_(* &quot;-&quot;_);_(@_)">
                        <c:v>33000</c:v>
                      </c:pt>
                      <c:pt idx="58" formatCode="_(* #,##0_);_(* \(#,##0\);_(* &quot;-&quot;_);_(@_)">
                        <c:v>33000</c:v>
                      </c:pt>
                      <c:pt idx="59" formatCode="_(* #,##0_);_(* \(#,##0\);_(* &quot;-&quot;_);_(@_)">
                        <c:v>33000</c:v>
                      </c:pt>
                      <c:pt idx="60" formatCode="_(* #,##0_);_(* \(#,##0\);_(* &quot;-&quot;_);_(@_)">
                        <c:v>33000</c:v>
                      </c:pt>
                      <c:pt idx="61" formatCode="_(* #,##0_);_(* \(#,##0\);_(* &quot;-&quot;_);_(@_)">
                        <c:v>33000</c:v>
                      </c:pt>
                      <c:pt idx="62" formatCode="_(* #,##0_);_(* \(#,##0\);_(* &quot;-&quot;_);_(@_)">
                        <c:v>33000</c:v>
                      </c:pt>
                      <c:pt idx="63" formatCode="_(* #,##0_);_(* \(#,##0\);_(* &quot;-&quot;_);_(@_)">
                        <c:v>33000</c:v>
                      </c:pt>
                      <c:pt idx="64" formatCode="_(* #,##0_);_(* \(#,##0\);_(* &quot;-&quot;_);_(@_)">
                        <c:v>33000</c:v>
                      </c:pt>
                      <c:pt idx="65" formatCode="_(* #,##0_);_(* \(#,##0\);_(* &quot;-&quot;_);_(@_)">
                        <c:v>33000</c:v>
                      </c:pt>
                      <c:pt idx="66" formatCode="_(* #,##0_);_(* \(#,##0\);_(* &quot;-&quot;_);_(@_)">
                        <c:v>33000</c:v>
                      </c:pt>
                      <c:pt idx="67" formatCode="_(* #,##0_);_(* \(#,##0\);_(* &quot;-&quot;_);_(@_)">
                        <c:v>33000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E558-41AF-BEF1-60F52607E6D0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 Parts'!$P$6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 Parts'!$A$7:$A$74</c15:sqref>
                        </c15:formulaRef>
                      </c:ext>
                    </c:extLst>
                    <c:strCache>
                      <c:ptCount val="68"/>
                      <c:pt idx="2">
                        <c:v>X1</c:v>
                      </c:pt>
                      <c:pt idx="3">
                        <c:v>X2</c:v>
                      </c:pt>
                      <c:pt idx="4">
                        <c:v>X3</c:v>
                      </c:pt>
                      <c:pt idx="5">
                        <c:v>X4</c:v>
                      </c:pt>
                      <c:pt idx="6">
                        <c:v>X5</c:v>
                      </c:pt>
                      <c:pt idx="7">
                        <c:v>X6</c:v>
                      </c:pt>
                      <c:pt idx="8">
                        <c:v>X7</c:v>
                      </c:pt>
                      <c:pt idx="9">
                        <c:v>X8</c:v>
                      </c:pt>
                      <c:pt idx="10">
                        <c:v>X9</c:v>
                      </c:pt>
                      <c:pt idx="11">
                        <c:v>X10</c:v>
                      </c:pt>
                      <c:pt idx="12">
                        <c:v>X11</c:v>
                      </c:pt>
                      <c:pt idx="13">
                        <c:v>X12</c:v>
                      </c:pt>
                      <c:pt idx="14">
                        <c:v>X13</c:v>
                      </c:pt>
                      <c:pt idx="15">
                        <c:v>X14</c:v>
                      </c:pt>
                      <c:pt idx="16">
                        <c:v>X15</c:v>
                      </c:pt>
                      <c:pt idx="17">
                        <c:v>X16</c:v>
                      </c:pt>
                      <c:pt idx="18">
                        <c:v>X17</c:v>
                      </c:pt>
                      <c:pt idx="19">
                        <c:v>X18</c:v>
                      </c:pt>
                      <c:pt idx="20">
                        <c:v>X19</c:v>
                      </c:pt>
                      <c:pt idx="21">
                        <c:v>X20</c:v>
                      </c:pt>
                      <c:pt idx="22">
                        <c:v>X21</c:v>
                      </c:pt>
                      <c:pt idx="23">
                        <c:v>X22</c:v>
                      </c:pt>
                      <c:pt idx="24">
                        <c:v>X23</c:v>
                      </c:pt>
                      <c:pt idx="25">
                        <c:v>X24</c:v>
                      </c:pt>
                      <c:pt idx="26">
                        <c:v>X25</c:v>
                      </c:pt>
                      <c:pt idx="27">
                        <c:v>X26</c:v>
                      </c:pt>
                      <c:pt idx="28">
                        <c:v>X27</c:v>
                      </c:pt>
                      <c:pt idx="29">
                        <c:v>X28</c:v>
                      </c:pt>
                      <c:pt idx="30">
                        <c:v>X29</c:v>
                      </c:pt>
                      <c:pt idx="31">
                        <c:v>X30</c:v>
                      </c:pt>
                      <c:pt idx="32">
                        <c:v>X31</c:v>
                      </c:pt>
                      <c:pt idx="33">
                        <c:v>X32</c:v>
                      </c:pt>
                      <c:pt idx="34">
                        <c:v>X33</c:v>
                      </c:pt>
                      <c:pt idx="35">
                        <c:v>X34</c:v>
                      </c:pt>
                      <c:pt idx="36">
                        <c:v>X35</c:v>
                      </c:pt>
                      <c:pt idx="37">
                        <c:v>X36</c:v>
                      </c:pt>
                      <c:pt idx="38">
                        <c:v>X37</c:v>
                      </c:pt>
                      <c:pt idx="39">
                        <c:v>X38</c:v>
                      </c:pt>
                      <c:pt idx="40">
                        <c:v>X39</c:v>
                      </c:pt>
                      <c:pt idx="41">
                        <c:v>X40</c:v>
                      </c:pt>
                      <c:pt idx="42">
                        <c:v>X41</c:v>
                      </c:pt>
                      <c:pt idx="43">
                        <c:v>X42</c:v>
                      </c:pt>
                      <c:pt idx="44">
                        <c:v>X43</c:v>
                      </c:pt>
                      <c:pt idx="45">
                        <c:v>X44</c:v>
                      </c:pt>
                      <c:pt idx="46">
                        <c:v>X45</c:v>
                      </c:pt>
                      <c:pt idx="47">
                        <c:v>X46</c:v>
                      </c:pt>
                      <c:pt idx="48">
                        <c:v>X47</c:v>
                      </c:pt>
                      <c:pt idx="49">
                        <c:v>X48</c:v>
                      </c:pt>
                      <c:pt idx="50">
                        <c:v>X49</c:v>
                      </c:pt>
                      <c:pt idx="51">
                        <c:v>X50</c:v>
                      </c:pt>
                      <c:pt idx="52">
                        <c:v>X51</c:v>
                      </c:pt>
                      <c:pt idx="53">
                        <c:v>X52</c:v>
                      </c:pt>
                      <c:pt idx="54">
                        <c:v>X53</c:v>
                      </c:pt>
                      <c:pt idx="55">
                        <c:v>X54</c:v>
                      </c:pt>
                      <c:pt idx="56">
                        <c:v>X55</c:v>
                      </c:pt>
                      <c:pt idx="57">
                        <c:v>X56</c:v>
                      </c:pt>
                      <c:pt idx="58">
                        <c:v>X57</c:v>
                      </c:pt>
                      <c:pt idx="59">
                        <c:v>X58</c:v>
                      </c:pt>
                      <c:pt idx="60">
                        <c:v>X59</c:v>
                      </c:pt>
                      <c:pt idx="61">
                        <c:v>X60</c:v>
                      </c:pt>
                      <c:pt idx="62">
                        <c:v>X61</c:v>
                      </c:pt>
                      <c:pt idx="63">
                        <c:v>X62</c:v>
                      </c:pt>
                      <c:pt idx="64">
                        <c:v>X63</c:v>
                      </c:pt>
                      <c:pt idx="65">
                        <c:v>X64</c:v>
                      </c:pt>
                      <c:pt idx="66">
                        <c:v>X65</c:v>
                      </c:pt>
                      <c:pt idx="67">
                        <c:v>X66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 Parts'!$P$7:$P$74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0">
                        <c:v>0</c:v>
                      </c:pt>
                      <c:pt idx="3" formatCode="_(* #,##0_);_(* \(#,##0\);_(* &quot;-&quot;_);_(@_)">
                        <c:v>-32999.839999999997</c:v>
                      </c:pt>
                      <c:pt idx="4" formatCode="_(* #,##0_);_(* \(#,##0\);_(* &quot;-&quot;_);_(@_)">
                        <c:v>-24200</c:v>
                      </c:pt>
                      <c:pt idx="5" formatCode="_(* #,##0_);_(* \(#,##0\);_(* &quot;-&quot;_);_(@_)">
                        <c:v>-21000</c:v>
                      </c:pt>
                      <c:pt idx="6" formatCode="_(* #,##0_);_(* \(#,##0\);_(* &quot;-&quot;_);_(@_)">
                        <c:v>-13000</c:v>
                      </c:pt>
                      <c:pt idx="7" formatCode="_(* #,##0_);_(* \(#,##0\);_(* &quot;-&quot;_);_(@_)">
                        <c:v>-6600</c:v>
                      </c:pt>
                      <c:pt idx="8" formatCode="_(* #,##0_);_(* \(#,##0\);_(* &quot;-&quot;_);_(@_)">
                        <c:v>-6599.7999999999993</c:v>
                      </c:pt>
                      <c:pt idx="9" formatCode="_(* #,##0_);_(* \(#,##0\);_(* &quot;-&quot;_);_(@_)">
                        <c:v>-600</c:v>
                      </c:pt>
                      <c:pt idx="10" formatCode="_(* #,##0_);_(* \(#,##0\);_(* &quot;-&quot;_);_(@_)">
                        <c:v>5400</c:v>
                      </c:pt>
                      <c:pt idx="11" formatCode="_(* #,##0_);_(* \(#,##0\);_(* &quot;-&quot;_);_(@_)">
                        <c:v>15400</c:v>
                      </c:pt>
                      <c:pt idx="12" formatCode="_(* #,##0_);_(* \(#,##0\);_(* &quot;-&quot;_);_(@_)">
                        <c:v>21400</c:v>
                      </c:pt>
                      <c:pt idx="13" formatCode="_(* #,##0_);_(* \(#,##0\);_(* &quot;-&quot;_);_(@_)">
                        <c:v>25400</c:v>
                      </c:pt>
                      <c:pt idx="14" formatCode="_(* #,##0_);_(* \(#,##0\);_(* &quot;-&quot;_);_(@_)">
                        <c:v>29400</c:v>
                      </c:pt>
                      <c:pt idx="15" formatCode="_(* #,##0_);_(* \(#,##0\);_(* &quot;-&quot;_);_(@_)">
                        <c:v>29400.239999999998</c:v>
                      </c:pt>
                      <c:pt idx="16" formatCode="_(* #,##0_);_(* \(#,##0\);_(* &quot;-&quot;_);_(@_)">
                        <c:v>36600</c:v>
                      </c:pt>
                      <c:pt idx="17" formatCode="_(* #,##0_);_(* \(#,##0\);_(* &quot;-&quot;_);_(@_)">
                        <c:v>48600.239999999991</c:v>
                      </c:pt>
                      <c:pt idx="18" formatCode="_(* #,##0_);_(* \(#,##0\);_(* &quot;-&quot;_);_(@_)">
                        <c:v>60600</c:v>
                      </c:pt>
                      <c:pt idx="19" formatCode="_(* #,##0_);_(* \(#,##0\);_(* &quot;-&quot;_);_(@_)">
                        <c:v>72600</c:v>
                      </c:pt>
                      <c:pt idx="20" formatCode="_(* #,##0_);_(* \(#,##0\);_(* &quot;-&quot;_);_(@_)">
                        <c:v>72600.239999999991</c:v>
                      </c:pt>
                      <c:pt idx="21" formatCode="_(* #,##0_);_(* \(#,##0\);_(* &quot;-&quot;_);_(@_)">
                        <c:v>84600</c:v>
                      </c:pt>
                      <c:pt idx="22" formatCode="_(* #,##0_);_(* \(#,##0\);_(* &quot;-&quot;_);_(@_)">
                        <c:v>96600</c:v>
                      </c:pt>
                      <c:pt idx="23" formatCode="_(* #,##0_);_(* \(#,##0\);_(* &quot;-&quot;_);_(@_)">
                        <c:v>108600</c:v>
                      </c:pt>
                      <c:pt idx="24" formatCode="_(* #,##0_);_(* \(#,##0\);_(* &quot;-&quot;_);_(@_)">
                        <c:v>120600</c:v>
                      </c:pt>
                      <c:pt idx="25" formatCode="_(* #,##0_);_(* \(#,##0\);_(* &quot;-&quot;_);_(@_)">
                        <c:v>132600</c:v>
                      </c:pt>
                      <c:pt idx="26" formatCode="_(* #,##0_);_(* \(#,##0\);_(* &quot;-&quot;_);_(@_)">
                        <c:v>144600</c:v>
                      </c:pt>
                      <c:pt idx="27" formatCode="_(* #,##0_);_(* \(#,##0\);_(* &quot;-&quot;_);_(@_)">
                        <c:v>156600</c:v>
                      </c:pt>
                      <c:pt idx="28" formatCode="_(* #,##0_);_(* \(#,##0\);_(* &quot;-&quot;_);_(@_)">
                        <c:v>168600</c:v>
                      </c:pt>
                      <c:pt idx="29" formatCode="_(* #,##0_);_(* \(#,##0\);_(* &quot;-&quot;_);_(@_)">
                        <c:v>192600</c:v>
                      </c:pt>
                      <c:pt idx="30" formatCode="_(* #,##0_);_(* \(#,##0\);_(* &quot;-&quot;_);_(@_)">
                        <c:v>216600</c:v>
                      </c:pt>
                      <c:pt idx="31" formatCode="_(* #,##0_);_(* \(#,##0\);_(* &quot;-&quot;_);_(@_)">
                        <c:v>240600</c:v>
                      </c:pt>
                      <c:pt idx="32" formatCode="_(* #,##0_);_(* \(#,##0\);_(* &quot;-&quot;_);_(@_)">
                        <c:v>264600</c:v>
                      </c:pt>
                      <c:pt idx="33" formatCode="_(* #,##0_);_(* \(#,##0\);_(* &quot;-&quot;_);_(@_)">
                        <c:v>265800</c:v>
                      </c:pt>
                      <c:pt idx="34" formatCode="_(* #,##0_);_(* \(#,##0\);_(* &quot;-&quot;_);_(@_)">
                        <c:v>288600</c:v>
                      </c:pt>
                      <c:pt idx="35" formatCode="_(* #,##0_);_(* \(#,##0\);_(* &quot;-&quot;_);_(@_)">
                        <c:v>408600</c:v>
                      </c:pt>
                      <c:pt idx="36" formatCode="_(* #,##0_);_(* \(#,##0\);_(* &quot;-&quot;_);_(@_)">
                        <c:v>504600</c:v>
                      </c:pt>
                      <c:pt idx="37" formatCode="_(* #,##0_);_(* \(#,##0\);_(* &quot;-&quot;_);_(@_)">
                        <c:v>504600.27</c:v>
                      </c:pt>
                      <c:pt idx="38" formatCode="_(* #,##0_);_(* \(#,##0\);_(* &quot;-&quot;_);_(@_)">
                        <c:v>531600</c:v>
                      </c:pt>
                      <c:pt idx="39" formatCode="_(* #,##0_);_(* \(#,##0\);_(* &quot;-&quot;_);_(@_)">
                        <c:v>585600</c:v>
                      </c:pt>
                      <c:pt idx="40" formatCode="_(* #,##0_);_(* \(#,##0\);_(* &quot;-&quot;_);_(@_)">
                        <c:v>639600</c:v>
                      </c:pt>
                      <c:pt idx="41" formatCode="_(* #,##0_);_(* \(#,##0\);_(* &quot;-&quot;_);_(@_)">
                        <c:v>666600</c:v>
                      </c:pt>
                      <c:pt idx="42" formatCode="_(* #,##0_);_(* \(#,##0\);_(* &quot;-&quot;_);_(@_)">
                        <c:v>747600</c:v>
                      </c:pt>
                      <c:pt idx="43" formatCode="_(* #,##0_);_(* \(#,##0\);_(* &quot;-&quot;_);_(@_)">
                        <c:v>801600</c:v>
                      </c:pt>
                      <c:pt idx="44" formatCode="_(* #,##0_);_(* \(#,##0\);_(* &quot;-&quot;_);_(@_)">
                        <c:v>936600</c:v>
                      </c:pt>
                      <c:pt idx="45" formatCode="_(* #,##0_);_(* \(#,##0\);_(* &quot;-&quot;_);_(@_)">
                        <c:v>1071600</c:v>
                      </c:pt>
                      <c:pt idx="46" formatCode="_(* #,##0_);_(* \(#,##0\);_(* &quot;-&quot;_);_(@_)">
                        <c:v>1206600</c:v>
                      </c:pt>
                      <c:pt idx="47" formatCode="_(* #,##0_);_(* \(#,##0\);_(* &quot;-&quot;_);_(@_)">
                        <c:v>1341600</c:v>
                      </c:pt>
                      <c:pt idx="48" formatCode="_(* #,##0_);_(* \(#,##0\);_(* &quot;-&quot;_);_(@_)">
                        <c:v>1476600</c:v>
                      </c:pt>
                      <c:pt idx="49" formatCode="_(* #,##0_);_(* \(#,##0\);_(* &quot;-&quot;_);_(@_)">
                        <c:v>1611600</c:v>
                      </c:pt>
                      <c:pt idx="50" formatCode="_(* #,##0_);_(* \(#,##0\);_(* &quot;-&quot;_);_(@_)">
                        <c:v>1746600</c:v>
                      </c:pt>
                      <c:pt idx="51" formatCode="_(* #,##0_);_(* \(#,##0\);_(* &quot;-&quot;_);_(@_)">
                        <c:v>1881600</c:v>
                      </c:pt>
                      <c:pt idx="52" formatCode="_(* #,##0_);_(* \(#,##0\);_(* &quot;-&quot;_);_(@_)">
                        <c:v>2016600</c:v>
                      </c:pt>
                      <c:pt idx="53" formatCode="_(* #,##0_);_(* \(#,##0\);_(* &quot;-&quot;_);_(@_)">
                        <c:v>2016600.32</c:v>
                      </c:pt>
                      <c:pt idx="54" formatCode="_(* #,##0_);_(* \(#,##0\);_(* &quot;-&quot;_);_(@_)">
                        <c:v>2336600</c:v>
                      </c:pt>
                      <c:pt idx="55" formatCode="_(* #,##0_);_(* \(#,##0\);_(* &quot;-&quot;_);_(@_)">
                        <c:v>2656600</c:v>
                      </c:pt>
                      <c:pt idx="56" formatCode="_(* #,##0_);_(* \(#,##0\);_(* &quot;-&quot;_);_(@_)">
                        <c:v>2976600</c:v>
                      </c:pt>
                      <c:pt idx="57" formatCode="_(* #,##0_);_(* \(#,##0\);_(* &quot;-&quot;_);_(@_)">
                        <c:v>3296600</c:v>
                      </c:pt>
                      <c:pt idx="58" formatCode="_(* #,##0_);_(* \(#,##0\);_(* &quot;-&quot;_);_(@_)">
                        <c:v>3616600</c:v>
                      </c:pt>
                      <c:pt idx="59" formatCode="_(* #,##0_);_(* \(#,##0\);_(* &quot;-&quot;_);_(@_)">
                        <c:v>3936600</c:v>
                      </c:pt>
                      <c:pt idx="60" formatCode="_(* #,##0_);_(* \(#,##0\);_(* &quot;-&quot;_);_(@_)">
                        <c:v>4256600</c:v>
                      </c:pt>
                      <c:pt idx="61" formatCode="_(* #,##0_);_(* \(#,##0\);_(* &quot;-&quot;_);_(@_)">
                        <c:v>4576600</c:v>
                      </c:pt>
                      <c:pt idx="62" formatCode="_(* #,##0_);_(* \(#,##0\);_(* &quot;-&quot;_);_(@_)">
                        <c:v>4896600</c:v>
                      </c:pt>
                      <c:pt idx="63" formatCode="_(* #,##0_);_(* \(#,##0\);_(* &quot;-&quot;_);_(@_)">
                        <c:v>5216600</c:v>
                      </c:pt>
                      <c:pt idx="64" formatCode="_(* #,##0_);_(* \(#,##0\);_(* &quot;-&quot;_);_(@_)">
                        <c:v>5536600</c:v>
                      </c:pt>
                      <c:pt idx="65" formatCode="_(* #,##0_);_(* \(#,##0\);_(* &quot;-&quot;_);_(@_)">
                        <c:v>5856600</c:v>
                      </c:pt>
                      <c:pt idx="66" formatCode="_(* #,##0_);_(* \(#,##0\);_(* &quot;-&quot;_);_(@_)">
                        <c:v>7456600</c:v>
                      </c:pt>
                      <c:pt idx="67" formatCode="_(* #,##0_);_(* \(#,##0\);_(* &quot;-&quot;_);_(@_)">
                        <c:v>9056600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E558-41AF-BEF1-60F52607E6D0}"/>
                  </c:ext>
                </c:extLst>
              </c15:ser>
            </c15:filteredLineSeries>
            <c15:filteredLineSeries>
              <c15:ser>
                <c:idx val="17"/>
                <c:order val="17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 Parts'!$S$6</c15:sqref>
                        </c15:formulaRef>
                      </c:ext>
                    </c:extLst>
                    <c:strCache>
                      <c:ptCount val="1"/>
                      <c:pt idx="0">
                        <c:v>Ecart salaires nets B-A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 Parts'!$A$7:$A$74</c15:sqref>
                        </c15:formulaRef>
                      </c:ext>
                    </c:extLst>
                    <c:strCache>
                      <c:ptCount val="68"/>
                      <c:pt idx="2">
                        <c:v>X1</c:v>
                      </c:pt>
                      <c:pt idx="3">
                        <c:v>X2</c:v>
                      </c:pt>
                      <c:pt idx="4">
                        <c:v>X3</c:v>
                      </c:pt>
                      <c:pt idx="5">
                        <c:v>X4</c:v>
                      </c:pt>
                      <c:pt idx="6">
                        <c:v>X5</c:v>
                      </c:pt>
                      <c:pt idx="7">
                        <c:v>X6</c:v>
                      </c:pt>
                      <c:pt idx="8">
                        <c:v>X7</c:v>
                      </c:pt>
                      <c:pt idx="9">
                        <c:v>X8</c:v>
                      </c:pt>
                      <c:pt idx="10">
                        <c:v>X9</c:v>
                      </c:pt>
                      <c:pt idx="11">
                        <c:v>X10</c:v>
                      </c:pt>
                      <c:pt idx="12">
                        <c:v>X11</c:v>
                      </c:pt>
                      <c:pt idx="13">
                        <c:v>X12</c:v>
                      </c:pt>
                      <c:pt idx="14">
                        <c:v>X13</c:v>
                      </c:pt>
                      <c:pt idx="15">
                        <c:v>X14</c:v>
                      </c:pt>
                      <c:pt idx="16">
                        <c:v>X15</c:v>
                      </c:pt>
                      <c:pt idx="17">
                        <c:v>X16</c:v>
                      </c:pt>
                      <c:pt idx="18">
                        <c:v>X17</c:v>
                      </c:pt>
                      <c:pt idx="19">
                        <c:v>X18</c:v>
                      </c:pt>
                      <c:pt idx="20">
                        <c:v>X19</c:v>
                      </c:pt>
                      <c:pt idx="21">
                        <c:v>X20</c:v>
                      </c:pt>
                      <c:pt idx="22">
                        <c:v>X21</c:v>
                      </c:pt>
                      <c:pt idx="23">
                        <c:v>X22</c:v>
                      </c:pt>
                      <c:pt idx="24">
                        <c:v>X23</c:v>
                      </c:pt>
                      <c:pt idx="25">
                        <c:v>X24</c:v>
                      </c:pt>
                      <c:pt idx="26">
                        <c:v>X25</c:v>
                      </c:pt>
                      <c:pt idx="27">
                        <c:v>X26</c:v>
                      </c:pt>
                      <c:pt idx="28">
                        <c:v>X27</c:v>
                      </c:pt>
                      <c:pt idx="29">
                        <c:v>X28</c:v>
                      </c:pt>
                      <c:pt idx="30">
                        <c:v>X29</c:v>
                      </c:pt>
                      <c:pt idx="31">
                        <c:v>X30</c:v>
                      </c:pt>
                      <c:pt idx="32">
                        <c:v>X31</c:v>
                      </c:pt>
                      <c:pt idx="33">
                        <c:v>X32</c:v>
                      </c:pt>
                      <c:pt idx="34">
                        <c:v>X33</c:v>
                      </c:pt>
                      <c:pt idx="35">
                        <c:v>X34</c:v>
                      </c:pt>
                      <c:pt idx="36">
                        <c:v>X35</c:v>
                      </c:pt>
                      <c:pt idx="37">
                        <c:v>X36</c:v>
                      </c:pt>
                      <c:pt idx="38">
                        <c:v>X37</c:v>
                      </c:pt>
                      <c:pt idx="39">
                        <c:v>X38</c:v>
                      </c:pt>
                      <c:pt idx="40">
                        <c:v>X39</c:v>
                      </c:pt>
                      <c:pt idx="41">
                        <c:v>X40</c:v>
                      </c:pt>
                      <c:pt idx="42">
                        <c:v>X41</c:v>
                      </c:pt>
                      <c:pt idx="43">
                        <c:v>X42</c:v>
                      </c:pt>
                      <c:pt idx="44">
                        <c:v>X43</c:v>
                      </c:pt>
                      <c:pt idx="45">
                        <c:v>X44</c:v>
                      </c:pt>
                      <c:pt idx="46">
                        <c:v>X45</c:v>
                      </c:pt>
                      <c:pt idx="47">
                        <c:v>X46</c:v>
                      </c:pt>
                      <c:pt idx="48">
                        <c:v>X47</c:v>
                      </c:pt>
                      <c:pt idx="49">
                        <c:v>X48</c:v>
                      </c:pt>
                      <c:pt idx="50">
                        <c:v>X49</c:v>
                      </c:pt>
                      <c:pt idx="51">
                        <c:v>X50</c:v>
                      </c:pt>
                      <c:pt idx="52">
                        <c:v>X51</c:v>
                      </c:pt>
                      <c:pt idx="53">
                        <c:v>X52</c:v>
                      </c:pt>
                      <c:pt idx="54">
                        <c:v>X53</c:v>
                      </c:pt>
                      <c:pt idx="55">
                        <c:v>X54</c:v>
                      </c:pt>
                      <c:pt idx="56">
                        <c:v>X55</c:v>
                      </c:pt>
                      <c:pt idx="57">
                        <c:v>X56</c:v>
                      </c:pt>
                      <c:pt idx="58">
                        <c:v>X57</c:v>
                      </c:pt>
                      <c:pt idx="59">
                        <c:v>X58</c:v>
                      </c:pt>
                      <c:pt idx="60">
                        <c:v>X59</c:v>
                      </c:pt>
                      <c:pt idx="61">
                        <c:v>X60</c:v>
                      </c:pt>
                      <c:pt idx="62">
                        <c:v>X61</c:v>
                      </c:pt>
                      <c:pt idx="63">
                        <c:v>X62</c:v>
                      </c:pt>
                      <c:pt idx="64">
                        <c:v>X63</c:v>
                      </c:pt>
                      <c:pt idx="65">
                        <c:v>X64</c:v>
                      </c:pt>
                      <c:pt idx="66">
                        <c:v>X65</c:v>
                      </c:pt>
                      <c:pt idx="67">
                        <c:v>X66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 Parts'!$S$7:$S$74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2" formatCode="_(* #,##0_);_(* \(#,##0\);_(* &quot;-&quot;_);_(@_)">
                        <c:v>900</c:v>
                      </c:pt>
                      <c:pt idx="3" formatCode="_(* #,##0_);_(* \(#,##0\);_(* &quot;-&quot;_);_(@_)">
                        <c:v>900.01200000000244</c:v>
                      </c:pt>
                      <c:pt idx="4" formatCode="_(* #,##0_);_(* \(#,##0\);_(* &quot;-&quot;_);_(@_)">
                        <c:v>2010</c:v>
                      </c:pt>
                      <c:pt idx="5" formatCode="_(* #,##0_);_(* \(#,##0\);_(* &quot;-&quot;_);_(@_)">
                        <c:v>2550</c:v>
                      </c:pt>
                      <c:pt idx="6" formatCode="_(* #,##0_);_(* \(#,##0\);_(* &quot;-&quot;_);_(@_)">
                        <c:v>7979</c:v>
                      </c:pt>
                      <c:pt idx="7" formatCode="_(* #,##0_);_(* \(#,##0\);_(* &quot;-&quot;_);_(@_)">
                        <c:v>12371</c:v>
                      </c:pt>
                      <c:pt idx="8" formatCode="_(* #,##0_);_(* \(#,##0\);_(* &quot;-&quot;_);_(@_)">
                        <c:v>12371.011999999988</c:v>
                      </c:pt>
                      <c:pt idx="9" formatCode="_(* #,##0_);_(* \(#,##0\);_(* &quot;-&quot;_);_(@_)">
                        <c:v>16403</c:v>
                      </c:pt>
                      <c:pt idx="10" formatCode="_(* #,##0_);_(* \(#,##0\);_(* &quot;-&quot;_);_(@_)">
                        <c:v>15841</c:v>
                      </c:pt>
                      <c:pt idx="11" formatCode="_(* #,##0_);_(* \(#,##0\);_(* &quot;-&quot;_);_(@_)">
                        <c:v>14365</c:v>
                      </c:pt>
                      <c:pt idx="12" formatCode="_(* #,##0_);_(* \(#,##0\);_(* &quot;-&quot;_);_(@_)">
                        <c:v>13480</c:v>
                      </c:pt>
                      <c:pt idx="13" formatCode="_(* #,##0_);_(* \(#,##0\);_(* &quot;-&quot;_);_(@_)">
                        <c:v>12890</c:v>
                      </c:pt>
                      <c:pt idx="14" formatCode="_(* #,##0_);_(* \(#,##0\);_(* &quot;-&quot;_);_(@_)">
                        <c:v>12300</c:v>
                      </c:pt>
                      <c:pt idx="15" formatCode="_(* #,##0_);_(* \(#,##0\);_(* &quot;-&quot;_);_(@_)">
                        <c:v>12299.771999999997</c:v>
                      </c:pt>
                      <c:pt idx="16" formatCode="_(* #,##0_);_(* \(#,##0\);_(* &quot;-&quot;_);_(@_)">
                        <c:v>10215</c:v>
                      </c:pt>
                      <c:pt idx="17" formatCode="_(* #,##0_);_(* \(#,##0\);_(* &quot;-&quot;_);_(@_)">
                        <c:v>6739.7719999999972</c:v>
                      </c:pt>
                      <c:pt idx="18" formatCode="_(* #,##0_);_(* \(#,##0\);_(* &quot;-&quot;_);_(@_)">
                        <c:v>3908</c:v>
                      </c:pt>
                      <c:pt idx="19" formatCode="_(* #,##0_);_(* \(#,##0\);_(* &quot;-&quot;_);_(@_)">
                        <c:v>1523</c:v>
                      </c:pt>
                      <c:pt idx="20" formatCode="_(* #,##0_);_(* \(#,##0\);_(* &quot;-&quot;_);_(@_)">
                        <c:v>1522.7719999999972</c:v>
                      </c:pt>
                      <c:pt idx="21" formatCode="_(* #,##0_);_(* \(#,##0\);_(* &quot;-&quot;_);_(@_)">
                        <c:v>-862</c:v>
                      </c:pt>
                      <c:pt idx="22" formatCode="_(* #,##0_);_(* \(#,##0\);_(* &quot;-&quot;_);_(@_)">
                        <c:v>-3247</c:v>
                      </c:pt>
                      <c:pt idx="23" formatCode="_(* #,##0_);_(* \(#,##0\);_(* &quot;-&quot;_);_(@_)">
                        <c:v>-5632</c:v>
                      </c:pt>
                      <c:pt idx="24" formatCode="_(* #,##0_);_(* \(#,##0\);_(* &quot;-&quot;_);_(@_)">
                        <c:v>-8017</c:v>
                      </c:pt>
                      <c:pt idx="25" formatCode="_(* #,##0_);_(* \(#,##0\);_(* &quot;-&quot;_);_(@_)">
                        <c:v>-9793</c:v>
                      </c:pt>
                      <c:pt idx="26" formatCode="_(* #,##0_);_(* \(#,##0\);_(* &quot;-&quot;_);_(@_)">
                        <c:v>-11175</c:v>
                      </c:pt>
                      <c:pt idx="27" formatCode="_(* #,##0_);_(* \(#,##0\);_(* &quot;-&quot;_);_(@_)">
                        <c:v>-12557</c:v>
                      </c:pt>
                      <c:pt idx="28" formatCode="_(* #,##0_);_(* \(#,##0\);_(* &quot;-&quot;_);_(@_)">
                        <c:v>-13939</c:v>
                      </c:pt>
                      <c:pt idx="29" formatCode="_(* #,##0_);_(* \(#,##0\);_(* &quot;-&quot;_);_(@_)">
                        <c:v>-16703</c:v>
                      </c:pt>
                      <c:pt idx="30" formatCode="_(* #,##0_);_(* \(#,##0\);_(* &quot;-&quot;_);_(@_)">
                        <c:v>-19467</c:v>
                      </c:pt>
                      <c:pt idx="31" formatCode="_(* #,##0_);_(* \(#,##0\);_(* &quot;-&quot;_);_(@_)">
                        <c:v>-22231</c:v>
                      </c:pt>
                      <c:pt idx="32" formatCode="_(* #,##0_);_(* \(#,##0\);_(* &quot;-&quot;_);_(@_)">
                        <c:v>-24995</c:v>
                      </c:pt>
                      <c:pt idx="33" formatCode="_(* #,##0_);_(* \(#,##0\);_(* &quot;-&quot;_);_(@_)">
                        <c:v>-25133</c:v>
                      </c:pt>
                      <c:pt idx="34" formatCode="_(* #,##0_);_(* \(#,##0\);_(* &quot;-&quot;_);_(@_)">
                        <c:v>-25717</c:v>
                      </c:pt>
                      <c:pt idx="35" formatCode="_(* #,##0_);_(* \(#,##0\);_(* &quot;-&quot;_);_(@_)">
                        <c:v>-21706</c:v>
                      </c:pt>
                      <c:pt idx="36" formatCode="_(* #,##0_);_(* \(#,##0\);_(* &quot;-&quot;_);_(@_)">
                        <c:v>-18497</c:v>
                      </c:pt>
                      <c:pt idx="37" formatCode="_(* #,##0_);_(* \(#,##0\);_(* &quot;-&quot;_);_(@_)">
                        <c:v>-18497.257999999914</c:v>
                      </c:pt>
                      <c:pt idx="38" formatCode="_(* #,##0_);_(* \(#,##0\);_(* &quot;-&quot;_);_(@_)">
                        <c:v>-20695</c:v>
                      </c:pt>
                      <c:pt idx="39" formatCode="_(* #,##0_);_(* \(#,##0\);_(* &quot;-&quot;_);_(@_)">
                        <c:v>-20921</c:v>
                      </c:pt>
                      <c:pt idx="40" formatCode="_(* #,##0_);_(* \(#,##0\);_(* &quot;-&quot;_);_(@_)">
                        <c:v>-19168</c:v>
                      </c:pt>
                      <c:pt idx="41" formatCode="_(* #,##0_);_(* \(#,##0\);_(* &quot;-&quot;_);_(@_)">
                        <c:v>-18291</c:v>
                      </c:pt>
                      <c:pt idx="42" formatCode="_(* #,##0_);_(* \(#,##0\);_(* &quot;-&quot;_);_(@_)">
                        <c:v>-15662</c:v>
                      </c:pt>
                      <c:pt idx="43" formatCode="_(* #,##0_);_(* \(#,##0\);_(* &quot;-&quot;_);_(@_)">
                        <c:v>-13909</c:v>
                      </c:pt>
                      <c:pt idx="44" formatCode="_(* #,##0_);_(* \(#,##0\);_(* &quot;-&quot;_);_(@_)">
                        <c:v>-9526</c:v>
                      </c:pt>
                      <c:pt idx="45" formatCode="_(* #,##0_);_(* \(#,##0\);_(* &quot;-&quot;_);_(@_)">
                        <c:v>-5143</c:v>
                      </c:pt>
                      <c:pt idx="46" formatCode="_(* #,##0_);_(* \(#,##0\);_(* &quot;-&quot;_);_(@_)">
                        <c:v>-760</c:v>
                      </c:pt>
                      <c:pt idx="47" formatCode="_(* #,##0_);_(* \(#,##0\);_(* &quot;-&quot;_);_(@_)">
                        <c:v>-496378</c:v>
                      </c:pt>
                      <c:pt idx="48" formatCode="_(* #,##0_);_(* \(#,##0\);_(* &quot;-&quot;_);_(@_)">
                        <c:v>24496</c:v>
                      </c:pt>
                      <c:pt idx="49" formatCode="_(* #,##0_);_(* \(#,##0\);_(* &quot;-&quot;_);_(@_)">
                        <c:v>48333</c:v>
                      </c:pt>
                      <c:pt idx="50" formatCode="_(* #,##0_);_(* \(#,##0\);_(* &quot;-&quot;_);_(@_)">
                        <c:v>72171</c:v>
                      </c:pt>
                      <c:pt idx="51" formatCode="_(* #,##0_);_(* \(#,##0\);_(* &quot;-&quot;_);_(@_)">
                        <c:v>96008</c:v>
                      </c:pt>
                      <c:pt idx="52" formatCode="_(* #,##0_);_(* \(#,##0\);_(* &quot;-&quot;_);_(@_)">
                        <c:v>119846</c:v>
                      </c:pt>
                      <c:pt idx="53" formatCode="_(* #,##0_);_(* \(#,##0\);_(* &quot;-&quot;_);_(@_)">
                        <c:v>119845.69199999981</c:v>
                      </c:pt>
                      <c:pt idx="54" formatCode="_(* #,##0_);_(* \(#,##0\);_(* &quot;-&quot;_);_(@_)">
                        <c:v>117521</c:v>
                      </c:pt>
                      <c:pt idx="55" formatCode="_(* #,##0_);_(* \(#,##0\);_(* &quot;-&quot;_);_(@_)">
                        <c:v>115196</c:v>
                      </c:pt>
                      <c:pt idx="56" formatCode="_(* #,##0_);_(* \(#,##0\);_(* &quot;-&quot;_);_(@_)">
                        <c:v>112871</c:v>
                      </c:pt>
                      <c:pt idx="57" formatCode="_(* #,##0_);_(* \(#,##0\);_(* &quot;-&quot;_);_(@_)">
                        <c:v>110546</c:v>
                      </c:pt>
                      <c:pt idx="58" formatCode="_(* #,##0_);_(* \(#,##0\);_(* &quot;-&quot;_);_(@_)">
                        <c:v>108221</c:v>
                      </c:pt>
                      <c:pt idx="59" formatCode="_(* #,##0_);_(* \(#,##0\);_(* &quot;-&quot;_);_(@_)">
                        <c:v>105896</c:v>
                      </c:pt>
                      <c:pt idx="60" formatCode="_(* #,##0_);_(* \(#,##0\);_(* &quot;-&quot;_);_(@_)">
                        <c:v>103571</c:v>
                      </c:pt>
                      <c:pt idx="61" formatCode="_(* #,##0_);_(* \(#,##0\);_(* &quot;-&quot;_);_(@_)">
                        <c:v>101246</c:v>
                      </c:pt>
                      <c:pt idx="62" formatCode="_(* #,##0_);_(* \(#,##0\);_(* &quot;-&quot;_);_(@_)">
                        <c:v>98921</c:v>
                      </c:pt>
                      <c:pt idx="63" formatCode="_(* #,##0_);_(* \(#,##0\);_(* &quot;-&quot;_);_(@_)">
                        <c:v>96596</c:v>
                      </c:pt>
                      <c:pt idx="64" formatCode="_(* #,##0_);_(* \(#,##0\);_(* &quot;-&quot;_);_(@_)">
                        <c:v>94271</c:v>
                      </c:pt>
                      <c:pt idx="65" formatCode="_(* #,##0_);_(* \(#,##0\);_(* &quot;-&quot;_);_(@_)">
                        <c:v>91946</c:v>
                      </c:pt>
                      <c:pt idx="66" formatCode="_(* #,##0_);_(* \(#,##0\);_(* &quot;-&quot;_);_(@_)">
                        <c:v>80321</c:v>
                      </c:pt>
                      <c:pt idx="67" formatCode="_(* #,##0_);_(* \(#,##0\);_(* &quot;-&quot;_);_(@_)">
                        <c:v>68696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E558-41AF-BEF1-60F52607E6D0}"/>
                  </c:ext>
                </c:extLst>
              </c15:ser>
            </c15:filteredLineSeries>
            <c15:filteredLineSeries>
              <c15:ser>
                <c:idx val="18"/>
                <c:order val="1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 Parts'!$T$6</c15:sqref>
                        </c15:formulaRef>
                      </c:ext>
                    </c:extLst>
                    <c:strCache>
                      <c:ptCount val="1"/>
                      <c:pt idx="0">
                        <c:v>Taux de variation</c:v>
                      </c:pt>
                    </c:strCache>
                  </c:strRef>
                </c:tx>
                <c:spPr>
                  <a:ln w="28575" cap="rnd">
                    <a:solidFill>
                      <a:schemeClr val="accent1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 Parts'!$A$7:$A$74</c15:sqref>
                        </c15:formulaRef>
                      </c:ext>
                    </c:extLst>
                    <c:strCache>
                      <c:ptCount val="68"/>
                      <c:pt idx="2">
                        <c:v>X1</c:v>
                      </c:pt>
                      <c:pt idx="3">
                        <c:v>X2</c:v>
                      </c:pt>
                      <c:pt idx="4">
                        <c:v>X3</c:v>
                      </c:pt>
                      <c:pt idx="5">
                        <c:v>X4</c:v>
                      </c:pt>
                      <c:pt idx="6">
                        <c:v>X5</c:v>
                      </c:pt>
                      <c:pt idx="7">
                        <c:v>X6</c:v>
                      </c:pt>
                      <c:pt idx="8">
                        <c:v>X7</c:v>
                      </c:pt>
                      <c:pt idx="9">
                        <c:v>X8</c:v>
                      </c:pt>
                      <c:pt idx="10">
                        <c:v>X9</c:v>
                      </c:pt>
                      <c:pt idx="11">
                        <c:v>X10</c:v>
                      </c:pt>
                      <c:pt idx="12">
                        <c:v>X11</c:v>
                      </c:pt>
                      <c:pt idx="13">
                        <c:v>X12</c:v>
                      </c:pt>
                      <c:pt idx="14">
                        <c:v>X13</c:v>
                      </c:pt>
                      <c:pt idx="15">
                        <c:v>X14</c:v>
                      </c:pt>
                      <c:pt idx="16">
                        <c:v>X15</c:v>
                      </c:pt>
                      <c:pt idx="17">
                        <c:v>X16</c:v>
                      </c:pt>
                      <c:pt idx="18">
                        <c:v>X17</c:v>
                      </c:pt>
                      <c:pt idx="19">
                        <c:v>X18</c:v>
                      </c:pt>
                      <c:pt idx="20">
                        <c:v>X19</c:v>
                      </c:pt>
                      <c:pt idx="21">
                        <c:v>X20</c:v>
                      </c:pt>
                      <c:pt idx="22">
                        <c:v>X21</c:v>
                      </c:pt>
                      <c:pt idx="23">
                        <c:v>X22</c:v>
                      </c:pt>
                      <c:pt idx="24">
                        <c:v>X23</c:v>
                      </c:pt>
                      <c:pt idx="25">
                        <c:v>X24</c:v>
                      </c:pt>
                      <c:pt idx="26">
                        <c:v>X25</c:v>
                      </c:pt>
                      <c:pt idx="27">
                        <c:v>X26</c:v>
                      </c:pt>
                      <c:pt idx="28">
                        <c:v>X27</c:v>
                      </c:pt>
                      <c:pt idx="29">
                        <c:v>X28</c:v>
                      </c:pt>
                      <c:pt idx="30">
                        <c:v>X29</c:v>
                      </c:pt>
                      <c:pt idx="31">
                        <c:v>X30</c:v>
                      </c:pt>
                      <c:pt idx="32">
                        <c:v>X31</c:v>
                      </c:pt>
                      <c:pt idx="33">
                        <c:v>X32</c:v>
                      </c:pt>
                      <c:pt idx="34">
                        <c:v>X33</c:v>
                      </c:pt>
                      <c:pt idx="35">
                        <c:v>X34</c:v>
                      </c:pt>
                      <c:pt idx="36">
                        <c:v>X35</c:v>
                      </c:pt>
                      <c:pt idx="37">
                        <c:v>X36</c:v>
                      </c:pt>
                      <c:pt idx="38">
                        <c:v>X37</c:v>
                      </c:pt>
                      <c:pt idx="39">
                        <c:v>X38</c:v>
                      </c:pt>
                      <c:pt idx="40">
                        <c:v>X39</c:v>
                      </c:pt>
                      <c:pt idx="41">
                        <c:v>X40</c:v>
                      </c:pt>
                      <c:pt idx="42">
                        <c:v>X41</c:v>
                      </c:pt>
                      <c:pt idx="43">
                        <c:v>X42</c:v>
                      </c:pt>
                      <c:pt idx="44">
                        <c:v>X43</c:v>
                      </c:pt>
                      <c:pt idx="45">
                        <c:v>X44</c:v>
                      </c:pt>
                      <c:pt idx="46">
                        <c:v>X45</c:v>
                      </c:pt>
                      <c:pt idx="47">
                        <c:v>X46</c:v>
                      </c:pt>
                      <c:pt idx="48">
                        <c:v>X47</c:v>
                      </c:pt>
                      <c:pt idx="49">
                        <c:v>X48</c:v>
                      </c:pt>
                      <c:pt idx="50">
                        <c:v>X49</c:v>
                      </c:pt>
                      <c:pt idx="51">
                        <c:v>X50</c:v>
                      </c:pt>
                      <c:pt idx="52">
                        <c:v>X51</c:v>
                      </c:pt>
                      <c:pt idx="53">
                        <c:v>X52</c:v>
                      </c:pt>
                      <c:pt idx="54">
                        <c:v>X53</c:v>
                      </c:pt>
                      <c:pt idx="55">
                        <c:v>X54</c:v>
                      </c:pt>
                      <c:pt idx="56">
                        <c:v>X55</c:v>
                      </c:pt>
                      <c:pt idx="57">
                        <c:v>X56</c:v>
                      </c:pt>
                      <c:pt idx="58">
                        <c:v>X57</c:v>
                      </c:pt>
                      <c:pt idx="59">
                        <c:v>X58</c:v>
                      </c:pt>
                      <c:pt idx="60">
                        <c:v>X59</c:v>
                      </c:pt>
                      <c:pt idx="61">
                        <c:v>X60</c:v>
                      </c:pt>
                      <c:pt idx="62">
                        <c:v>X61</c:v>
                      </c:pt>
                      <c:pt idx="63">
                        <c:v>X62</c:v>
                      </c:pt>
                      <c:pt idx="64">
                        <c:v>X63</c:v>
                      </c:pt>
                      <c:pt idx="65">
                        <c:v>X64</c:v>
                      </c:pt>
                      <c:pt idx="66">
                        <c:v>X65</c:v>
                      </c:pt>
                      <c:pt idx="67">
                        <c:v>X66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'4 Parts'!$T$7:$T$74</c15:sqref>
                        </c15:formulaRef>
                      </c:ext>
                    </c:extLst>
                    <c:numCache>
                      <c:formatCode>General</c:formatCode>
                      <c:ptCount val="68"/>
                      <c:pt idx="2" formatCode="_-* #,##0.00_-;\-* #,##0.00_-;_-* &quot;-&quot;_-;_-@_-">
                        <c:v>-1.2</c:v>
                      </c:pt>
                      <c:pt idx="3" formatCode="_-* #,##0.00_-;\-* #,##0.00_-;_-* &quot;-&quot;_-;_-@_-">
                        <c:v>-1.2000000000000033</c:v>
                      </c:pt>
                      <c:pt idx="4" formatCode="_-* #,##0.00_-;\-* #,##0.00_-;_-* &quot;-&quot;_-;_-@_-">
                        <c:v>-1.5461538461538462</c:v>
                      </c:pt>
                      <c:pt idx="5" formatCode="_-* #,##0.00_-;\-* #,##0.00_-;_-* &quot;-&quot;_-;_-@_-">
                        <c:v>-1.7000000000000002</c:v>
                      </c:pt>
                      <c:pt idx="6" formatCode="_-* #,##0.00_-;\-* #,##0.00_-;_-* &quot;-&quot;_-;_-@_-">
                        <c:v>-3.9895</c:v>
                      </c:pt>
                      <c:pt idx="7" formatCode="_-* #,##0.00_-;\-* #,##0.00_-;_-* &quot;-&quot;_-;_-@_-">
                        <c:v>-5.1545833333333331</c:v>
                      </c:pt>
                      <c:pt idx="8" formatCode="_-* #,##0.00_-;\-* #,##0.00_-;_-* &quot;-&quot;_-;_-@_-">
                        <c:v>-5.1545668559714288</c:v>
                      </c:pt>
                      <c:pt idx="9" formatCode="_-* #,##0.00_-;\-* #,##0.00_-;_-* &quot;-&quot;_-;_-@_-">
                        <c:v>-6.0751851851851848</c:v>
                      </c:pt>
                      <c:pt idx="10" formatCode="_-* #,##0.00_-;\-* #,##0.00_-;_-* &quot;-&quot;_-;_-@_-">
                        <c:v>-5.3771215207060425</c:v>
                      </c:pt>
                      <c:pt idx="11" formatCode="_-* #,##0.00_-;\-* #,##0.00_-;_-* &quot;-&quot;_-;_-@_-">
                        <c:v>-4.2931858936043037</c:v>
                      </c:pt>
                      <c:pt idx="12" formatCode="_-* #,##0.00_-;\-* #,##0.00_-;_-* &quot;-&quot;_-;_-@_-">
                        <c:v>-3.7590630228667035</c:v>
                      </c:pt>
                      <c:pt idx="13" formatCode="_-* #,##0.00_-;\-* #,##0.00_-;_-* &quot;-&quot;_-;_-@_-">
                        <c:v>-3.4410037373198081</c:v>
                      </c:pt>
                      <c:pt idx="14" formatCode="_-* #,##0.00_-;\-* #,##0.00_-;_-* &quot;-&quot;_-;_-@_-">
                        <c:v>-3.1490015360983099</c:v>
                      </c:pt>
                      <c:pt idx="15" formatCode="_-* #,##0.00_-;\-* #,##0.00_-;_-* &quot;-&quot;_-;_-@_-">
                        <c:v>-3.1489370373984928</c:v>
                      </c:pt>
                      <c:pt idx="16" formatCode="_-* #,##0.00_-;\-* #,##0.00_-;_-* &quot;-&quot;_-;_-@_-">
                        <c:v>-2.4709724238026127</c:v>
                      </c:pt>
                      <c:pt idx="17" formatCode="_-* #,##0.00_-;\-* #,##0.00_-;_-* &quot;-&quot;_-;_-@_-">
                        <c:v>-1.4930794533886025</c:v>
                      </c:pt>
                      <c:pt idx="18" formatCode="_-* #,##0.00_-;\-* #,##0.00_-;_-* &quot;-&quot;_-;_-@_-">
                        <c:v>-0.79852881078872096</c:v>
                      </c:pt>
                      <c:pt idx="19" formatCode="_-* #,##0.00_-;\-* #,##0.00_-;_-* &quot;-&quot;_-;_-@_-">
                        <c:v>-0.28877512324611304</c:v>
                      </c:pt>
                      <c:pt idx="20" formatCode="_-* #,##0.00_-;\-* #,##0.00_-;_-* &quot;-&quot;_-;_-@_-">
                        <c:v>-0.28873147623071249</c:v>
                      </c:pt>
                      <c:pt idx="21" formatCode="_-* #,##0.00_-;\-* #,##0.00_-;_-* &quot;-&quot;_-;_-@_-">
                        <c:v>0.15245843650512911</c:v>
                      </c:pt>
                      <c:pt idx="22" formatCode="_-* #,##0.00_-;\-* #,##0.00_-;_-* &quot;-&quot;_-;_-@_-">
                        <c:v>0.53811733510109372</c:v>
                      </c:pt>
                      <c:pt idx="23" formatCode="_-* #,##0.00_-;\-* #,##0.00_-;_-* &quot;-&quot;_-;_-@_-">
                        <c:v>0.87807920174618015</c:v>
                      </c:pt>
                      <c:pt idx="24" formatCode="_-* #,##0.00_-;\-* #,##0.00_-;_-* &quot;-&quot;_-;_-@_-">
                        <c:v>1.1800117750956727</c:v>
                      </c:pt>
                      <c:pt idx="25" formatCode="_-* #,##0.00_-;\-* #,##0.00_-;_-* &quot;-&quot;_-;_-@_-">
                        <c:v>1.3650683022023975</c:v>
                      </c:pt>
                      <c:pt idx="26" formatCode="_-* #,##0.00_-;\-* #,##0.00_-;_-* &quot;-&quot;_-;_-@_-">
                        <c:v>1.4793486894360603</c:v>
                      </c:pt>
                      <c:pt idx="27" formatCode="_-* #,##0.00_-;\-* #,##0.00_-;_-* &quot;-&quot;_-;_-@_-">
                        <c:v>1.5826821275523064</c:v>
                      </c:pt>
                      <c:pt idx="28" formatCode="_-* #,##0.00_-;\-* #,##0.00_-;_-* &quot;-&quot;_-;_-@_-">
                        <c:v>1.6765696415684386</c:v>
                      </c:pt>
                      <c:pt idx="29" formatCode="_-* #,##0.00_-;\-* #,##0.00_-;_-* &quot;-&quot;_-;_-@_-">
                        <c:v>1.8407538020718535</c:v>
                      </c:pt>
                      <c:pt idx="30" formatCode="_-* #,##0.00_-;\-* #,##0.00_-;_-* &quot;-&quot;_-;_-@_-">
                        <c:v>1.979560707748627</c:v>
                      </c:pt>
                      <c:pt idx="31" formatCode="_-* #,##0.00_-;\-* #,##0.00_-;_-* &quot;-&quot;_-;_-@_-">
                        <c:v>2.0984519539361903</c:v>
                      </c:pt>
                      <c:pt idx="32" formatCode="_-* #,##0.00_-;\-* #,##0.00_-;_-* &quot;-&quot;_-;_-@_-">
                        <c:v>2.2014268099348246</c:v>
                      </c:pt>
                      <c:pt idx="33" formatCode="_-* #,##0.00_-;\-* #,##0.00_-;_-* &quot;-&quot;_-;_-@_-">
                        <c:v>2.2061973314606744</c:v>
                      </c:pt>
                      <c:pt idx="34" formatCode="_-* #,##0.00_-;\-* #,##0.00_-;_-* &quot;-&quot;_-;_-@_-">
                        <c:v>2.1229156348027076</c:v>
                      </c:pt>
                      <c:pt idx="35" formatCode="_-* #,##0.00_-;\-* #,##0.00_-;_-* &quot;-&quot;_-;_-@_-">
                        <c:v>1.3639562649239663</c:v>
                      </c:pt>
                      <c:pt idx="36" formatCode="_-* #,##0.00_-;\-* #,##0.00_-;_-* &quot;-&quot;_-;_-@_-">
                        <c:v>0.97588899440751287</c:v>
                      </c:pt>
                      <c:pt idx="37" formatCode="_-* #,##0.00_-;\-* #,##0.00_-;_-* &quot;-&quot;_-;_-@_-">
                        <c:v>0.97590223044811819</c:v>
                      </c:pt>
                      <c:pt idx="38" formatCode="_-* #,##0.00_-;\-* #,##0.00_-;_-* &quot;-&quot;_-;_-@_-">
                        <c:v>1.0513615118878277</c:v>
                      </c:pt>
                      <c:pt idx="39" formatCode="_-* #,##0.00_-;\-* #,##0.00_-;_-* &quot;-&quot;_-;_-@_-">
                        <c:v>0.9894532727960651</c:v>
                      </c:pt>
                      <c:pt idx="40" formatCode="_-* #,##0.00_-;\-* #,##0.00_-;_-* &quot;-&quot;_-;_-@_-">
                        <c:v>0.8479915059281542</c:v>
                      </c:pt>
                      <c:pt idx="41" formatCode="_-* #,##0.00_-;\-* #,##0.00_-;_-* &quot;-&quot;_-;_-@_-">
                        <c:v>0.78387760349704294</c:v>
                      </c:pt>
                      <c:pt idx="42" formatCode="_-* #,##0.00_-;\-* #,##0.00_-;_-* &quot;-&quot;_-;_-@_-">
                        <c:v>0.61361855508540986</c:v>
                      </c:pt>
                      <c:pt idx="43" formatCode="_-* #,##0.00_-;\-* #,##0.00_-;_-* &quot;-&quot;_-;_-@_-">
                        <c:v>0.51545360213459823</c:v>
                      </c:pt>
                      <c:pt idx="44" formatCode="_-* #,##0.00_-;\-* #,##0.00_-;_-* &quot;-&quot;_-;_-@_-">
                        <c:v>0.31096167656851864</c:v>
                      </c:pt>
                      <c:pt idx="45" formatCode="_-* #,##0.00_-;\-* #,##0.00_-;_-* &quot;-&quot;_-;_-@_-">
                        <c:v>0.15001166725002918</c:v>
                      </c:pt>
                      <c:pt idx="46" formatCode="_-* #,##0.00_-;\-* #,##0.00_-;_-* &quot;-&quot;_-;_-@_-">
                        <c:v>2.0034797279485421E-2</c:v>
                      </c:pt>
                      <c:pt idx="47" formatCode="_-* #,##0.00_-;\-* #,##0.00_-;_-* &quot;-&quot;_-;_-@_-">
                        <c:v>11.936754520969604</c:v>
                      </c:pt>
                      <c:pt idx="48" formatCode="_-* #,##0.00_-;\-* #,##0.00_-;_-* &quot;-&quot;_-;_-@_-">
                        <c:v>-0.54153954989609587</c:v>
                      </c:pt>
                      <c:pt idx="49" formatCode="_-* #,##0.00_-;\-* #,##0.00_-;_-* &quot;-&quot;_-;_-@_-">
                        <c:v>-0.98872841829637514</c:v>
                      </c:pt>
                      <c:pt idx="50" formatCode="_-* #,##0.00_-;\-* #,##0.00_-;_-* &quot;-&quot;_-;_-@_-">
                        <c:v>-1.3737960178170328</c:v>
                      </c:pt>
                      <c:pt idx="51" formatCode="_-* #,##0.00_-;\-* #,##0.00_-;_-* &quot;-&quot;_-;_-@_-">
                        <c:v>-1.7088138971949309</c:v>
                      </c:pt>
                      <c:pt idx="52" formatCode="_-* #,##0.00_-;\-* #,##0.00_-;_-* &quot;-&quot;_-;_-@_-">
                        <c:v>-2.0029748972156298</c:v>
                      </c:pt>
                      <c:pt idx="53" formatCode="_-* #,##0.00_-;\-* #,##0.00_-;_-* &quot;-&quot;_-;_-@_-">
                        <c:v>-2.0029695220076724</c:v>
                      </c:pt>
                      <c:pt idx="54" formatCode="_-* #,##0.00_-;\-* #,##0.00_-;_-* &quot;-&quot;_-;_-@_-">
                        <c:v>-1.7636792028093766</c:v>
                      </c:pt>
                      <c:pt idx="55" formatCode="_-* #,##0.00_-;\-* #,##0.00_-;_-* &quot;-&quot;_-;_-@_-">
                        <c:v>-1.5687011466078384</c:v>
                      </c:pt>
                      <c:pt idx="56" formatCode="_-* #,##0.00_-;\-* #,##0.00_-;_-* &quot;-&quot;_-;_-@_-">
                        <c:v>-1.4067726898820949</c:v>
                      </c:pt>
                      <c:pt idx="57" formatCode="_-* #,##0.00_-;\-* #,##0.00_-;_-* &quot;-&quot;_-;_-@_-">
                        <c:v>-1.2701472987568077</c:v>
                      </c:pt>
                      <c:pt idx="58" formatCode="_-* #,##0.00_-;\-* #,##0.00_-;_-* &quot;-&quot;_-;_-@_-">
                        <c:v>-1.1533239550695911</c:v>
                      </c:pt>
                      <c:pt idx="59" formatCode="_-* #,##0.00_-;\-* #,##0.00_-;_-* &quot;-&quot;_-;_-@_-">
                        <c:v>-1.0522884909672676</c:v>
                      </c:pt>
                      <c:pt idx="60" formatCode="_-* #,##0.00_-;\-* #,##0.00_-;_-* &quot;-&quot;_-;_-@_-">
                        <c:v>-0.9640430403782787</c:v>
                      </c:pt>
                      <c:pt idx="61" formatCode="_-* #,##0.00_-;\-* #,##0.00_-;_-* &quot;-&quot;_-;_-@_-">
                        <c:v>-0.88630355235744185</c:v>
                      </c:pt>
                      <c:pt idx="62" formatCode="_-* #,##0.00_-;\-* #,##0.00_-;_-* &quot;-&quot;_-;_-@_-">
                        <c:v>-0.81729927127914481</c:v>
                      </c:pt>
                      <c:pt idx="63" formatCode="_-* #,##0.00_-;\-* #,##0.00_-;_-* &quot;-&quot;_-;_-@_-">
                        <c:v>-0.75563621571725836</c:v>
                      </c:pt>
                      <c:pt idx="64" formatCode="_-* #,##0.00_-;\-* #,##0.00_-;_-* &quot;-&quot;_-;_-@_-">
                        <c:v>-0.70020202920510421</c:v>
                      </c:pt>
                      <c:pt idx="65" formatCode="_-* #,##0.00_-;\-* #,##0.00_-;_-* &quot;-&quot;_-;_-@_-">
                        <c:v>-0.65009827905595541</c:v>
                      </c:pt>
                      <c:pt idx="66" formatCode="_-* #,##0.00_-;\-* #,##0.00_-;_-* &quot;-&quot;_-;_-@_-">
                        <c:v>-0.45784169545242087</c:v>
                      </c:pt>
                      <c:pt idx="67" formatCode="_-* #,##0.00_-;\-* #,##0.00_-;_-* &quot;-&quot;_-;_-@_-">
                        <c:v>-0.32800786882741101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E558-41AF-BEF1-60F52607E6D0}"/>
                  </c:ext>
                </c:extLst>
              </c15:ser>
            </c15:filteredLineSeries>
          </c:ext>
        </c:extLst>
      </c:lineChart>
      <c:catAx>
        <c:axId val="11897027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964447"/>
        <c:crosses val="autoZero"/>
        <c:auto val="1"/>
        <c:lblAlgn val="ctr"/>
        <c:lblOffset val="100"/>
        <c:noMultiLvlLbl val="0"/>
      </c:catAx>
      <c:valAx>
        <c:axId val="1189644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97027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510540</xdr:colOff>
      <xdr:row>3</xdr:row>
      <xdr:rowOff>127611</xdr:rowOff>
    </xdr:to>
    <xdr:pic>
      <xdr:nvPicPr>
        <xdr:cNvPr id="3" name="Image 116" descr="Altior">
          <a:extLst>
            <a:ext uri="{FF2B5EF4-FFF2-40B4-BE49-F238E27FC236}">
              <a16:creationId xmlns:a16="http://schemas.microsoft.com/office/drawing/2014/main" id="{EEA43D45-A78A-C403-F710-B93D692824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03020" cy="676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774877</xdr:colOff>
      <xdr:row>41</xdr:row>
      <xdr:rowOff>140870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FD2B3D60-A16B-0CDB-4766-1B24173817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907197" cy="763895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510540</xdr:colOff>
      <xdr:row>3</xdr:row>
      <xdr:rowOff>0</xdr:rowOff>
    </xdr:to>
    <xdr:pic>
      <xdr:nvPicPr>
        <xdr:cNvPr id="2" name="Image 116" descr="Altior">
          <a:extLst>
            <a:ext uri="{FF2B5EF4-FFF2-40B4-BE49-F238E27FC236}">
              <a16:creationId xmlns:a16="http://schemas.microsoft.com/office/drawing/2014/main" id="{01C7078D-A005-48DE-9AA9-9C27FF6145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03020" cy="676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774877</xdr:colOff>
      <xdr:row>41</xdr:row>
      <xdr:rowOff>140870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F0B545EB-3A16-9B4E-A8E6-E18D5E0EB5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907197" cy="763895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260717</xdr:colOff>
      <xdr:row>4</xdr:row>
      <xdr:rowOff>36635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C3CFD91-E331-30E6-FD1A-0FF5913E9E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04657" cy="676715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769620</xdr:colOff>
      <xdr:row>41</xdr:row>
      <xdr:rowOff>144780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35EDAE61-680B-488D-A499-153C35DD7E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260717</xdr:colOff>
      <xdr:row>4</xdr:row>
      <xdr:rowOff>36635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D825BEFD-7D6D-4C27-B261-126A9CB32D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04657" cy="676715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787070</xdr:colOff>
      <xdr:row>41</xdr:row>
      <xdr:rowOff>165256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1AF9701-26E6-A971-2B86-6E4A72A306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919390" cy="7663336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176897</xdr:colOff>
      <xdr:row>4</xdr:row>
      <xdr:rowOff>36635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2F344248-9E0F-612C-982C-A7892AC2BF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04657" cy="676715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707816</xdr:colOff>
      <xdr:row>41</xdr:row>
      <xdr:rowOff>134774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E306B308-6561-BB2F-6660-FAB8E713F0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840136" cy="76328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30480</xdr:colOff>
      <xdr:row>44</xdr:row>
      <xdr:rowOff>7620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67EBC872-BA72-D571-99BE-7027582FA2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122920" cy="80543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321677</xdr:colOff>
      <xdr:row>4</xdr:row>
      <xdr:rowOff>36635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D055A1E2-6DDB-70F0-BFA6-952ACAF4D3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04657" cy="67671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0</xdr:rowOff>
    </xdr:from>
    <xdr:to>
      <xdr:col>9</xdr:col>
      <xdr:colOff>756588</xdr:colOff>
      <xdr:row>59</xdr:row>
      <xdr:rowOff>37245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7BB27D10-FDFF-06ED-4918-9FB4D44E7B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108960"/>
          <a:ext cx="7888908" cy="771820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510540</xdr:colOff>
      <xdr:row>3</xdr:row>
      <xdr:rowOff>127611</xdr:rowOff>
    </xdr:to>
    <xdr:pic>
      <xdr:nvPicPr>
        <xdr:cNvPr id="2" name="Image 116" descr="Altior">
          <a:extLst>
            <a:ext uri="{FF2B5EF4-FFF2-40B4-BE49-F238E27FC236}">
              <a16:creationId xmlns:a16="http://schemas.microsoft.com/office/drawing/2014/main" id="{231FB41A-FD92-4981-B285-FFADE9A93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03020" cy="6762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6783</xdr:colOff>
      <xdr:row>32</xdr:row>
      <xdr:rowOff>159017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9DAB92A7-A763-CACA-1C12-9839DC3647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7931583" cy="601117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176897</xdr:colOff>
      <xdr:row>4</xdr:row>
      <xdr:rowOff>36635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BE0494A-7D2C-AD2A-07A5-D8CED37973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04657" cy="67671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15240</xdr:colOff>
      <xdr:row>41</xdr:row>
      <xdr:rowOff>167640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AF355960-EBBE-4906-8DA5-B0482FBAF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176897</xdr:colOff>
      <xdr:row>5</xdr:row>
      <xdr:rowOff>45720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D087049-12F7-3CEE-AEAC-281B7B8223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304657" cy="6767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448432-E4A3-48A2-BB3B-33A69CCB140A}">
  <dimension ref="A3:T73"/>
  <sheetViews>
    <sheetView zoomScaleNormal="100" workbookViewId="0">
      <pane ySplit="7" topLeftCell="A21" activePane="bottomLeft" state="frozen"/>
      <selection pane="bottomLeft" activeCell="A25" sqref="A25:XFD25"/>
    </sheetView>
  </sheetViews>
  <sheetFormatPr baseColWidth="10" defaultColWidth="11.54296875" defaultRowHeight="13" x14ac:dyDescent="0.3"/>
  <cols>
    <col min="1" max="1" width="7" style="11" bestFit="1" customWidth="1"/>
    <col min="2" max="2" width="8.36328125" style="16" bestFit="1" customWidth="1"/>
    <col min="3" max="3" width="9.90625" style="11" bestFit="1" customWidth="1"/>
    <col min="4" max="4" width="8.6328125" style="11" bestFit="1" customWidth="1"/>
    <col min="5" max="6" width="10.08984375" style="11" bestFit="1" customWidth="1"/>
    <col min="7" max="7" width="11.81640625" style="11" customWidth="1"/>
    <col min="8" max="8" width="6.81640625" style="11" bestFit="1" customWidth="1"/>
    <col min="9" max="10" width="8.81640625" style="11" bestFit="1" customWidth="1"/>
    <col min="11" max="11" width="10.1796875" style="11" bestFit="1" customWidth="1"/>
    <col min="12" max="12" width="9" style="11" bestFit="1" customWidth="1"/>
    <col min="13" max="13" width="9.90625" style="11" bestFit="1" customWidth="1"/>
    <col min="14" max="14" width="12" style="17" bestFit="1" customWidth="1"/>
    <col min="15" max="15" width="13.90625" style="11" bestFit="1" customWidth="1"/>
    <col min="16" max="16" width="10" style="11" bestFit="1" customWidth="1"/>
    <col min="17" max="17" width="11.90625" style="11" customWidth="1"/>
    <col min="18" max="18" width="11.453125" style="11" customWidth="1"/>
    <col min="19" max="19" width="10.1796875" style="11" customWidth="1"/>
    <col min="20" max="20" width="8.6328125" style="11" customWidth="1"/>
    <col min="21" max="16384" width="11.54296875" style="11"/>
  </cols>
  <sheetData>
    <row r="3" spans="1:20" ht="12" customHeight="1" x14ac:dyDescent="0.3"/>
    <row r="5" spans="1:20" s="2" customFormat="1" ht="27" customHeight="1" x14ac:dyDescent="0.3">
      <c r="A5" s="26" t="s">
        <v>70</v>
      </c>
      <c r="B5" s="29" t="s">
        <v>3</v>
      </c>
      <c r="C5" s="32" t="s">
        <v>73</v>
      </c>
      <c r="D5" s="41" t="s">
        <v>71</v>
      </c>
      <c r="E5" s="42"/>
      <c r="F5" s="42"/>
      <c r="G5" s="43"/>
      <c r="H5" s="44" t="s">
        <v>72</v>
      </c>
      <c r="I5" s="45"/>
      <c r="J5" s="45"/>
      <c r="K5" s="45"/>
      <c r="L5" s="45"/>
      <c r="M5" s="45"/>
      <c r="N5" s="45"/>
      <c r="O5" s="45"/>
      <c r="P5" s="46"/>
      <c r="Q5" s="26" t="s">
        <v>86</v>
      </c>
      <c r="R5" s="26" t="s">
        <v>87</v>
      </c>
      <c r="S5" s="32" t="s">
        <v>88</v>
      </c>
      <c r="T5" s="32" t="s">
        <v>74</v>
      </c>
    </row>
    <row r="6" spans="1:20" s="2" customFormat="1" ht="38.4" customHeight="1" x14ac:dyDescent="0.3">
      <c r="A6" s="27"/>
      <c r="B6" s="30"/>
      <c r="C6" s="33"/>
      <c r="D6" s="47" t="s">
        <v>0</v>
      </c>
      <c r="E6" s="47" t="s">
        <v>1</v>
      </c>
      <c r="F6" s="47" t="s">
        <v>2</v>
      </c>
      <c r="G6" s="35" t="s">
        <v>81</v>
      </c>
      <c r="H6" s="3" t="s">
        <v>75</v>
      </c>
      <c r="I6" s="3" t="s">
        <v>76</v>
      </c>
      <c r="J6" s="3" t="s">
        <v>78</v>
      </c>
      <c r="K6" s="3" t="s">
        <v>77</v>
      </c>
      <c r="L6" s="3" t="s">
        <v>79</v>
      </c>
      <c r="M6" s="4" t="s">
        <v>80</v>
      </c>
      <c r="N6" s="37" t="s">
        <v>83</v>
      </c>
      <c r="O6" s="39" t="s">
        <v>84</v>
      </c>
      <c r="P6" s="35" t="s">
        <v>85</v>
      </c>
      <c r="Q6" s="27"/>
      <c r="R6" s="27"/>
      <c r="S6" s="33"/>
      <c r="T6" s="33"/>
    </row>
    <row r="7" spans="1:20" s="2" customFormat="1" x14ac:dyDescent="0.3">
      <c r="A7" s="28"/>
      <c r="B7" s="31"/>
      <c r="C7" s="34"/>
      <c r="D7" s="48"/>
      <c r="E7" s="48"/>
      <c r="F7" s="48"/>
      <c r="G7" s="36"/>
      <c r="H7" s="5">
        <v>75000</v>
      </c>
      <c r="I7" s="5">
        <f>240000-75000</f>
        <v>165000</v>
      </c>
      <c r="J7" s="5">
        <f>420000-240000</f>
        <v>180000</v>
      </c>
      <c r="K7" s="5">
        <f>2400000-420000</f>
        <v>1980000</v>
      </c>
      <c r="L7" s="5">
        <f>8000000-2400000</f>
        <v>5600000</v>
      </c>
      <c r="M7" s="5" t="s">
        <v>82</v>
      </c>
      <c r="N7" s="38"/>
      <c r="O7" s="40"/>
      <c r="P7" s="36"/>
      <c r="Q7" s="28"/>
      <c r="R7" s="28"/>
      <c r="S7" s="34"/>
      <c r="T7" s="34"/>
    </row>
    <row r="8" spans="1:20" x14ac:dyDescent="0.3">
      <c r="A8" s="6" t="s">
        <v>4</v>
      </c>
      <c r="B8" s="7">
        <v>1</v>
      </c>
      <c r="C8" s="8">
        <v>75000</v>
      </c>
      <c r="D8" s="9">
        <f t="shared" ref="D8:D72" si="0">+C8*1.2%</f>
        <v>900</v>
      </c>
      <c r="E8" s="9"/>
      <c r="F8" s="9">
        <v>2475</v>
      </c>
      <c r="G8" s="8"/>
      <c r="H8" s="9"/>
      <c r="I8" s="9"/>
      <c r="J8" s="9"/>
      <c r="K8" s="9"/>
      <c r="L8" s="9"/>
      <c r="M8" s="9"/>
      <c r="N8" s="9"/>
      <c r="O8" s="9"/>
      <c r="P8" s="8"/>
      <c r="Q8" s="9">
        <f>+C8-G8</f>
        <v>75000</v>
      </c>
      <c r="R8" s="9">
        <f>+C8-0</f>
        <v>75000</v>
      </c>
      <c r="S8" s="9">
        <f>+R8-Q8</f>
        <v>0</v>
      </c>
      <c r="T8" s="10">
        <f>+(Q8-R8)/R8*100</f>
        <v>0</v>
      </c>
    </row>
    <row r="9" spans="1:20" x14ac:dyDescent="0.3">
      <c r="A9" s="6" t="s">
        <v>5</v>
      </c>
      <c r="B9" s="7">
        <v>1</v>
      </c>
      <c r="C9" s="8">
        <v>75001</v>
      </c>
      <c r="D9" s="9">
        <f t="shared" si="0"/>
        <v>900.01200000000006</v>
      </c>
      <c r="E9" s="9">
        <v>0</v>
      </c>
      <c r="F9" s="9">
        <v>2475</v>
      </c>
      <c r="G9" s="8">
        <f>+D9+E9+F9</f>
        <v>3375.0120000000002</v>
      </c>
      <c r="H9" s="9">
        <v>0</v>
      </c>
      <c r="I9" s="9">
        <f>IF(C9&lt;75000,0,MIN(C9,240000)-75000)</f>
        <v>1</v>
      </c>
      <c r="J9" s="9">
        <v>0</v>
      </c>
      <c r="K9" s="9">
        <v>0</v>
      </c>
      <c r="L9" s="9">
        <f>IF(C9&lt;2400000,0,MIN(C9,8000000)-2400000)</f>
        <v>0</v>
      </c>
      <c r="M9" s="9">
        <v>0</v>
      </c>
      <c r="N9" s="9">
        <f>0+(I9*16%)+(J9*20%)+(K9*24%)+(L9*27%)+(M9*32%)</f>
        <v>0.16</v>
      </c>
      <c r="O9" s="9">
        <v>0</v>
      </c>
      <c r="P9" s="8">
        <f t="shared" ref="P9:P72" si="1">+N9-O9</f>
        <v>0.16</v>
      </c>
      <c r="Q9" s="9">
        <f t="shared" ref="Q9:Q72" si="2">+C9-G9</f>
        <v>71625.987999999998</v>
      </c>
      <c r="R9" s="9">
        <f t="shared" ref="R9" si="3">+C9-0</f>
        <v>75001</v>
      </c>
      <c r="S9" s="9">
        <f>+R9-Q9</f>
        <v>3375.0120000000024</v>
      </c>
      <c r="T9" s="10">
        <f t="shared" ref="T9:T72" si="4">+(Q9-R9)/R9*100</f>
        <v>-4.4999560005866623</v>
      </c>
    </row>
    <row r="10" spans="1:20" x14ac:dyDescent="0.3">
      <c r="A10" s="6" t="s">
        <v>6</v>
      </c>
      <c r="B10" s="7">
        <v>1</v>
      </c>
      <c r="C10" s="8">
        <v>130000</v>
      </c>
      <c r="D10" s="9">
        <f t="shared" si="0"/>
        <v>1560</v>
      </c>
      <c r="E10" s="9">
        <v>450</v>
      </c>
      <c r="F10" s="9">
        <v>4781</v>
      </c>
      <c r="G10" s="8">
        <f>+D10+E10+F10</f>
        <v>6791</v>
      </c>
      <c r="H10" s="9">
        <v>0</v>
      </c>
      <c r="I10" s="9">
        <f>IF(C10&lt;75000,0,MIN(C10,240000)-75000)</f>
        <v>55000</v>
      </c>
      <c r="J10" s="9">
        <v>0</v>
      </c>
      <c r="K10" s="9">
        <v>0</v>
      </c>
      <c r="L10" s="9">
        <f t="shared" ref="L10:L72" si="5">IF(C10&lt;2400000,0,MIN(C10,8000000)-2400000)</f>
        <v>0</v>
      </c>
      <c r="M10" s="9">
        <v>0</v>
      </c>
      <c r="N10" s="9">
        <f>0+(I10*16%)+(J10*20%)+(K10*24%)+(L10*27%)+(M10*32%)</f>
        <v>8800</v>
      </c>
      <c r="O10" s="9">
        <v>0</v>
      </c>
      <c r="P10" s="8">
        <f t="shared" si="1"/>
        <v>8800</v>
      </c>
      <c r="Q10" s="9">
        <f t="shared" si="2"/>
        <v>123209</v>
      </c>
      <c r="R10" s="9">
        <f>+C10-P10</f>
        <v>121200</v>
      </c>
      <c r="S10" s="9">
        <f>+R10-Q10</f>
        <v>-2009</v>
      </c>
      <c r="T10" s="10">
        <f t="shared" si="4"/>
        <v>1.6575907590759074</v>
      </c>
    </row>
    <row r="11" spans="1:20" x14ac:dyDescent="0.3">
      <c r="A11" s="6" t="s">
        <v>7</v>
      </c>
      <c r="B11" s="7">
        <v>1</v>
      </c>
      <c r="C11" s="8">
        <v>150000</v>
      </c>
      <c r="D11" s="9">
        <f t="shared" si="0"/>
        <v>1800</v>
      </c>
      <c r="E11" s="9">
        <v>750</v>
      </c>
      <c r="F11" s="9">
        <v>9714</v>
      </c>
      <c r="G11" s="8">
        <f t="shared" ref="G11:G72" si="6">+D11+E11+F11</f>
        <v>12264</v>
      </c>
      <c r="H11" s="9">
        <v>0</v>
      </c>
      <c r="I11" s="9">
        <f t="shared" ref="I11" si="7">IF(C11&lt;75000,0,MIN(C11,240000)-75000)</f>
        <v>75000</v>
      </c>
      <c r="J11" s="9">
        <v>0</v>
      </c>
      <c r="K11" s="9">
        <v>0</v>
      </c>
      <c r="L11" s="9">
        <f t="shared" si="5"/>
        <v>0</v>
      </c>
      <c r="M11" s="9">
        <v>0</v>
      </c>
      <c r="N11" s="9">
        <f t="shared" ref="N11:N72" si="8">0+(I11*16%)+(J11*20%)+(K11*24%)+(L11*27%)+(M11*32%)</f>
        <v>12000</v>
      </c>
      <c r="O11" s="9">
        <v>0</v>
      </c>
      <c r="P11" s="8">
        <f t="shared" si="1"/>
        <v>12000</v>
      </c>
      <c r="Q11" s="9">
        <f t="shared" si="2"/>
        <v>137736</v>
      </c>
      <c r="R11" s="9">
        <f t="shared" ref="R11:R73" si="9">+C11-P11</f>
        <v>138000</v>
      </c>
      <c r="S11" s="9">
        <f t="shared" ref="S11:S72" si="10">+R11-Q11</f>
        <v>264</v>
      </c>
      <c r="T11" s="10">
        <f t="shared" si="4"/>
        <v>-0.19130434782608696</v>
      </c>
    </row>
    <row r="12" spans="1:20" x14ac:dyDescent="0.3">
      <c r="A12" s="6" t="s">
        <v>8</v>
      </c>
      <c r="B12" s="7">
        <v>1</v>
      </c>
      <c r="C12" s="8">
        <v>200000</v>
      </c>
      <c r="D12" s="9">
        <f t="shared" si="0"/>
        <v>2400</v>
      </c>
      <c r="E12" s="9">
        <v>2700</v>
      </c>
      <c r="F12" s="9">
        <v>15083</v>
      </c>
      <c r="G12" s="8">
        <f t="shared" si="6"/>
        <v>20183</v>
      </c>
      <c r="H12" s="9">
        <v>0</v>
      </c>
      <c r="I12" s="9">
        <f>IF(C12&lt;75000,0,MIN(C12,240000)-75000)</f>
        <v>125000</v>
      </c>
      <c r="J12" s="9">
        <v>0</v>
      </c>
      <c r="K12" s="9">
        <v>0</v>
      </c>
      <c r="L12" s="9">
        <f t="shared" si="5"/>
        <v>0</v>
      </c>
      <c r="M12" s="9">
        <v>0</v>
      </c>
      <c r="N12" s="9">
        <f t="shared" si="8"/>
        <v>20000</v>
      </c>
      <c r="O12" s="9">
        <v>0</v>
      </c>
      <c r="P12" s="8">
        <f t="shared" si="1"/>
        <v>20000</v>
      </c>
      <c r="Q12" s="9">
        <f t="shared" si="2"/>
        <v>179817</v>
      </c>
      <c r="R12" s="9">
        <f t="shared" si="9"/>
        <v>180000</v>
      </c>
      <c r="S12" s="9">
        <f t="shared" si="10"/>
        <v>183</v>
      </c>
      <c r="T12" s="10">
        <f t="shared" si="4"/>
        <v>-0.10166666666666666</v>
      </c>
    </row>
    <row r="13" spans="1:20" x14ac:dyDescent="0.3">
      <c r="A13" s="12" t="s">
        <v>9</v>
      </c>
      <c r="B13" s="13">
        <v>1</v>
      </c>
      <c r="C13" s="5">
        <v>240000</v>
      </c>
      <c r="D13" s="14">
        <f t="shared" si="0"/>
        <v>2880</v>
      </c>
      <c r="E13" s="14">
        <v>4300</v>
      </c>
      <c r="F13" s="14">
        <v>20169</v>
      </c>
      <c r="G13" s="5">
        <f t="shared" si="6"/>
        <v>27349</v>
      </c>
      <c r="H13" s="9">
        <v>0</v>
      </c>
      <c r="I13" s="9">
        <f>IF(C13&lt;75000,0,MIN(C13,240000)-75000)</f>
        <v>165000</v>
      </c>
      <c r="J13" s="9">
        <v>0</v>
      </c>
      <c r="K13" s="9">
        <v>0</v>
      </c>
      <c r="L13" s="9">
        <f t="shared" si="5"/>
        <v>0</v>
      </c>
      <c r="M13" s="9">
        <v>0</v>
      </c>
      <c r="N13" s="9">
        <f t="shared" si="8"/>
        <v>26400</v>
      </c>
      <c r="O13" s="14">
        <v>0</v>
      </c>
      <c r="P13" s="5">
        <f t="shared" si="1"/>
        <v>26400</v>
      </c>
      <c r="Q13" s="9">
        <f t="shared" si="2"/>
        <v>212651</v>
      </c>
      <c r="R13" s="9">
        <f t="shared" si="9"/>
        <v>213600</v>
      </c>
      <c r="S13" s="9">
        <f t="shared" si="10"/>
        <v>949</v>
      </c>
      <c r="T13" s="10">
        <f t="shared" si="4"/>
        <v>-0.44428838951310862</v>
      </c>
    </row>
    <row r="14" spans="1:20" x14ac:dyDescent="0.3">
      <c r="A14" s="12" t="s">
        <v>10</v>
      </c>
      <c r="B14" s="13">
        <v>1</v>
      </c>
      <c r="C14" s="5">
        <v>240001</v>
      </c>
      <c r="D14" s="14">
        <f t="shared" si="0"/>
        <v>2880.0120000000002</v>
      </c>
      <c r="E14" s="14">
        <v>4300</v>
      </c>
      <c r="F14" s="14">
        <v>20170</v>
      </c>
      <c r="G14" s="5">
        <f t="shared" si="6"/>
        <v>27350.012000000002</v>
      </c>
      <c r="H14" s="9">
        <v>0</v>
      </c>
      <c r="I14" s="9">
        <f t="shared" ref="I14:I73" si="11">IF(C14&lt;75000,0,MIN(C14,240000)-75000)</f>
        <v>165000</v>
      </c>
      <c r="J14" s="9">
        <f>IF(C14&lt;24000,0,MIN(C14,420000)-240000)</f>
        <v>1</v>
      </c>
      <c r="K14" s="9">
        <v>0</v>
      </c>
      <c r="L14" s="9">
        <f t="shared" si="5"/>
        <v>0</v>
      </c>
      <c r="M14" s="9">
        <v>0</v>
      </c>
      <c r="N14" s="9">
        <f t="shared" si="8"/>
        <v>26400.2</v>
      </c>
      <c r="O14" s="14">
        <v>0</v>
      </c>
      <c r="P14" s="5">
        <f t="shared" si="1"/>
        <v>26400.2</v>
      </c>
      <c r="Q14" s="9">
        <f t="shared" si="2"/>
        <v>212650.98800000001</v>
      </c>
      <c r="R14" s="9">
        <f t="shared" si="9"/>
        <v>213600.8</v>
      </c>
      <c r="S14" s="9">
        <f t="shared" si="10"/>
        <v>949.81199999997625</v>
      </c>
      <c r="T14" s="10">
        <f t="shared" si="4"/>
        <v>-0.44466687390682824</v>
      </c>
    </row>
    <row r="15" spans="1:20" x14ac:dyDescent="0.3">
      <c r="A15" s="6" t="s">
        <v>11</v>
      </c>
      <c r="B15" s="7">
        <v>1</v>
      </c>
      <c r="C15" s="8">
        <v>270000</v>
      </c>
      <c r="D15" s="9">
        <f t="shared" si="0"/>
        <v>3240</v>
      </c>
      <c r="E15" s="9">
        <v>6300</v>
      </c>
      <c r="F15" s="9">
        <v>23848</v>
      </c>
      <c r="G15" s="8">
        <f t="shared" si="6"/>
        <v>33388</v>
      </c>
      <c r="H15" s="9">
        <v>0</v>
      </c>
      <c r="I15" s="9">
        <f t="shared" si="11"/>
        <v>165000</v>
      </c>
      <c r="J15" s="9">
        <f>IF(C15&lt;24000,0,MIN(C15,420000)-240000)</f>
        <v>30000</v>
      </c>
      <c r="K15" s="9">
        <v>0</v>
      </c>
      <c r="L15" s="9">
        <f t="shared" si="5"/>
        <v>0</v>
      </c>
      <c r="M15" s="9">
        <v>0</v>
      </c>
      <c r="N15" s="9">
        <f t="shared" si="8"/>
        <v>32400</v>
      </c>
      <c r="O15" s="9">
        <v>0</v>
      </c>
      <c r="P15" s="8">
        <f t="shared" si="1"/>
        <v>32400</v>
      </c>
      <c r="Q15" s="9">
        <f t="shared" si="2"/>
        <v>236612</v>
      </c>
      <c r="R15" s="9">
        <f t="shared" si="9"/>
        <v>237600</v>
      </c>
      <c r="S15" s="9">
        <f t="shared" si="10"/>
        <v>988</v>
      </c>
      <c r="T15" s="10">
        <f t="shared" si="4"/>
        <v>-0.41582491582491576</v>
      </c>
    </row>
    <row r="16" spans="1:20" x14ac:dyDescent="0.3">
      <c r="A16" s="6" t="s">
        <v>12</v>
      </c>
      <c r="B16" s="7">
        <v>1</v>
      </c>
      <c r="C16" s="8">
        <v>300000</v>
      </c>
      <c r="D16" s="9">
        <f t="shared" si="0"/>
        <v>3600</v>
      </c>
      <c r="E16" s="9">
        <v>8700</v>
      </c>
      <c r="F16" s="9">
        <v>27459</v>
      </c>
      <c r="G16" s="8">
        <f t="shared" si="6"/>
        <v>39759</v>
      </c>
      <c r="H16" s="9">
        <v>0</v>
      </c>
      <c r="I16" s="9">
        <f t="shared" si="11"/>
        <v>165000</v>
      </c>
      <c r="J16" s="9">
        <f t="shared" ref="J16:J73" si="12">IF(C16&lt;24000,0,MIN(C16,420000)-240000)</f>
        <v>60000</v>
      </c>
      <c r="K16" s="9">
        <v>0</v>
      </c>
      <c r="L16" s="9">
        <f t="shared" si="5"/>
        <v>0</v>
      </c>
      <c r="M16" s="9">
        <v>0</v>
      </c>
      <c r="N16" s="9">
        <f t="shared" si="8"/>
        <v>38400</v>
      </c>
      <c r="O16" s="9">
        <v>0</v>
      </c>
      <c r="P16" s="8">
        <f t="shared" si="1"/>
        <v>38400</v>
      </c>
      <c r="Q16" s="9">
        <f t="shared" si="2"/>
        <v>260241</v>
      </c>
      <c r="R16" s="9">
        <f t="shared" si="9"/>
        <v>261600</v>
      </c>
      <c r="S16" s="9">
        <f t="shared" si="10"/>
        <v>1359</v>
      </c>
      <c r="T16" s="10">
        <f t="shared" si="4"/>
        <v>-0.51949541284403666</v>
      </c>
    </row>
    <row r="17" spans="1:20" x14ac:dyDescent="0.3">
      <c r="A17" s="6" t="s">
        <v>13</v>
      </c>
      <c r="B17" s="7">
        <v>1</v>
      </c>
      <c r="C17" s="8">
        <v>350000</v>
      </c>
      <c r="D17" s="9">
        <f t="shared" si="0"/>
        <v>4200</v>
      </c>
      <c r="E17" s="9">
        <v>12700</v>
      </c>
      <c r="F17" s="9">
        <v>33674</v>
      </c>
      <c r="G17" s="8">
        <f t="shared" si="6"/>
        <v>50574</v>
      </c>
      <c r="H17" s="9">
        <v>0</v>
      </c>
      <c r="I17" s="9">
        <f t="shared" si="11"/>
        <v>165000</v>
      </c>
      <c r="J17" s="9">
        <f t="shared" si="12"/>
        <v>110000</v>
      </c>
      <c r="K17" s="9">
        <v>0</v>
      </c>
      <c r="L17" s="9">
        <f t="shared" si="5"/>
        <v>0</v>
      </c>
      <c r="M17" s="9">
        <v>0</v>
      </c>
      <c r="N17" s="9">
        <f t="shared" si="8"/>
        <v>48400</v>
      </c>
      <c r="O17" s="9">
        <v>0</v>
      </c>
      <c r="P17" s="8">
        <f t="shared" si="1"/>
        <v>48400</v>
      </c>
      <c r="Q17" s="9">
        <f t="shared" si="2"/>
        <v>299426</v>
      </c>
      <c r="R17" s="9">
        <f t="shared" si="9"/>
        <v>301600</v>
      </c>
      <c r="S17" s="9">
        <f t="shared" si="10"/>
        <v>2174</v>
      </c>
      <c r="T17" s="10">
        <f t="shared" si="4"/>
        <v>-0.72082228116710878</v>
      </c>
    </row>
    <row r="18" spans="1:20" x14ac:dyDescent="0.3">
      <c r="A18" s="6" t="s">
        <v>14</v>
      </c>
      <c r="B18" s="7">
        <v>1</v>
      </c>
      <c r="C18" s="8">
        <v>380000</v>
      </c>
      <c r="D18" s="9">
        <f t="shared" si="0"/>
        <v>4560</v>
      </c>
      <c r="E18" s="9">
        <v>15100</v>
      </c>
      <c r="F18" s="9">
        <v>38354.527777777781</v>
      </c>
      <c r="G18" s="8">
        <f t="shared" si="6"/>
        <v>58014.527777777781</v>
      </c>
      <c r="H18" s="9">
        <v>0</v>
      </c>
      <c r="I18" s="9">
        <f t="shared" si="11"/>
        <v>165000</v>
      </c>
      <c r="J18" s="9">
        <f t="shared" si="12"/>
        <v>140000</v>
      </c>
      <c r="K18" s="9">
        <v>0</v>
      </c>
      <c r="L18" s="9">
        <f t="shared" si="5"/>
        <v>0</v>
      </c>
      <c r="M18" s="9">
        <v>0</v>
      </c>
      <c r="N18" s="9">
        <f t="shared" si="8"/>
        <v>54400</v>
      </c>
      <c r="O18" s="9">
        <v>0</v>
      </c>
      <c r="P18" s="8">
        <f t="shared" si="1"/>
        <v>54400</v>
      </c>
      <c r="Q18" s="9">
        <f t="shared" si="2"/>
        <v>321985.47222222225</v>
      </c>
      <c r="R18" s="9">
        <f t="shared" si="9"/>
        <v>325600</v>
      </c>
      <c r="S18" s="9">
        <f t="shared" si="10"/>
        <v>3614.5277777777519</v>
      </c>
      <c r="T18" s="10">
        <f t="shared" si="4"/>
        <v>-1.110112953862946</v>
      </c>
    </row>
    <row r="19" spans="1:20" x14ac:dyDescent="0.3">
      <c r="A19" s="6" t="s">
        <v>15</v>
      </c>
      <c r="B19" s="7">
        <v>1</v>
      </c>
      <c r="C19" s="8">
        <v>400000</v>
      </c>
      <c r="D19" s="9">
        <f t="shared" si="0"/>
        <v>4800</v>
      </c>
      <c r="E19" s="9">
        <v>16700</v>
      </c>
      <c r="F19" s="9">
        <v>41474.972222222219</v>
      </c>
      <c r="G19" s="8">
        <f t="shared" si="6"/>
        <v>62974.972222222219</v>
      </c>
      <c r="H19" s="9">
        <v>0</v>
      </c>
      <c r="I19" s="9">
        <f t="shared" si="11"/>
        <v>165000</v>
      </c>
      <c r="J19" s="9">
        <f t="shared" si="12"/>
        <v>160000</v>
      </c>
      <c r="K19" s="9">
        <v>0</v>
      </c>
      <c r="L19" s="9">
        <f t="shared" si="5"/>
        <v>0</v>
      </c>
      <c r="M19" s="9">
        <v>0</v>
      </c>
      <c r="N19" s="9">
        <f t="shared" si="8"/>
        <v>58400</v>
      </c>
      <c r="O19" s="9">
        <v>0</v>
      </c>
      <c r="P19" s="8">
        <f t="shared" si="1"/>
        <v>58400</v>
      </c>
      <c r="Q19" s="9">
        <f t="shared" si="2"/>
        <v>337025.02777777775</v>
      </c>
      <c r="R19" s="9">
        <f t="shared" si="9"/>
        <v>341600</v>
      </c>
      <c r="S19" s="9">
        <f t="shared" si="10"/>
        <v>4574.9722222222481</v>
      </c>
      <c r="T19" s="10">
        <f t="shared" si="4"/>
        <v>-1.3392775826177541</v>
      </c>
    </row>
    <row r="20" spans="1:20" x14ac:dyDescent="0.3">
      <c r="A20" s="12" t="s">
        <v>16</v>
      </c>
      <c r="B20" s="13">
        <v>1</v>
      </c>
      <c r="C20" s="5">
        <v>420000</v>
      </c>
      <c r="D20" s="14">
        <f t="shared" si="0"/>
        <v>5040</v>
      </c>
      <c r="E20" s="14">
        <v>18300</v>
      </c>
      <c r="F20" s="14">
        <v>44595.416666666664</v>
      </c>
      <c r="G20" s="5">
        <f t="shared" si="6"/>
        <v>67935.416666666657</v>
      </c>
      <c r="H20" s="9">
        <v>0</v>
      </c>
      <c r="I20" s="9">
        <f t="shared" si="11"/>
        <v>165000</v>
      </c>
      <c r="J20" s="9">
        <f t="shared" si="12"/>
        <v>180000</v>
      </c>
      <c r="K20" s="9">
        <v>0</v>
      </c>
      <c r="L20" s="9">
        <f t="shared" si="5"/>
        <v>0</v>
      </c>
      <c r="M20" s="9">
        <v>0</v>
      </c>
      <c r="N20" s="9">
        <f t="shared" si="8"/>
        <v>62400</v>
      </c>
      <c r="O20" s="14">
        <v>0</v>
      </c>
      <c r="P20" s="5">
        <f t="shared" si="1"/>
        <v>62400</v>
      </c>
      <c r="Q20" s="9">
        <f t="shared" si="2"/>
        <v>352064.58333333337</v>
      </c>
      <c r="R20" s="9">
        <f t="shared" si="9"/>
        <v>357600</v>
      </c>
      <c r="S20" s="9">
        <f t="shared" si="10"/>
        <v>5535.4166666666279</v>
      </c>
      <c r="T20" s="10">
        <f t="shared" si="4"/>
        <v>-1.5479353094705335</v>
      </c>
    </row>
    <row r="21" spans="1:20" x14ac:dyDescent="0.3">
      <c r="A21" s="12" t="s">
        <v>17</v>
      </c>
      <c r="B21" s="13">
        <v>1</v>
      </c>
      <c r="C21" s="5">
        <v>420001</v>
      </c>
      <c r="D21" s="14">
        <f t="shared" si="0"/>
        <v>5040.0119999999997</v>
      </c>
      <c r="E21" s="14">
        <v>18300.080000000002</v>
      </c>
      <c r="F21" s="14">
        <v>44595.572688888897</v>
      </c>
      <c r="G21" s="5">
        <f t="shared" si="6"/>
        <v>67935.664688888894</v>
      </c>
      <c r="H21" s="9">
        <v>0</v>
      </c>
      <c r="I21" s="9">
        <f t="shared" si="11"/>
        <v>165000</v>
      </c>
      <c r="J21" s="9">
        <f t="shared" si="12"/>
        <v>180000</v>
      </c>
      <c r="K21" s="9">
        <f>IF(C21&lt;42000,0,MIN(C21,2400000)-420000)</f>
        <v>1</v>
      </c>
      <c r="L21" s="9">
        <f t="shared" si="5"/>
        <v>0</v>
      </c>
      <c r="M21" s="9">
        <v>0</v>
      </c>
      <c r="N21" s="9">
        <f t="shared" si="8"/>
        <v>62400.24</v>
      </c>
      <c r="O21" s="14">
        <v>0</v>
      </c>
      <c r="P21" s="5">
        <f t="shared" si="1"/>
        <v>62400.24</v>
      </c>
      <c r="Q21" s="9">
        <f t="shared" si="2"/>
        <v>352065.33531111112</v>
      </c>
      <c r="R21" s="9">
        <f t="shared" si="9"/>
        <v>357600.76</v>
      </c>
      <c r="S21" s="9">
        <f t="shared" si="10"/>
        <v>5535.4246888888883</v>
      </c>
      <c r="T21" s="10">
        <f t="shared" si="4"/>
        <v>-1.547934263028101</v>
      </c>
    </row>
    <row r="22" spans="1:20" x14ac:dyDescent="0.3">
      <c r="A22" s="6" t="s">
        <v>18</v>
      </c>
      <c r="B22" s="7">
        <v>1</v>
      </c>
      <c r="C22" s="8">
        <v>450000</v>
      </c>
      <c r="D22" s="9">
        <f t="shared" si="0"/>
        <v>5400</v>
      </c>
      <c r="E22" s="9">
        <v>20700</v>
      </c>
      <c r="F22" s="9">
        <v>49276.083333333328</v>
      </c>
      <c r="G22" s="8">
        <f t="shared" si="6"/>
        <v>75376.083333333328</v>
      </c>
      <c r="H22" s="9">
        <v>0</v>
      </c>
      <c r="I22" s="9">
        <f t="shared" si="11"/>
        <v>165000</v>
      </c>
      <c r="J22" s="9">
        <f t="shared" si="12"/>
        <v>180000</v>
      </c>
      <c r="K22" s="9">
        <f t="shared" ref="K22:K73" si="13">IF(C22&lt;42000,0,MIN(C22,2400000)-420000)</f>
        <v>30000</v>
      </c>
      <c r="L22" s="9">
        <f t="shared" si="5"/>
        <v>0</v>
      </c>
      <c r="M22" s="9">
        <v>0</v>
      </c>
      <c r="N22" s="9">
        <f t="shared" si="8"/>
        <v>69600</v>
      </c>
      <c r="O22" s="9">
        <v>0</v>
      </c>
      <c r="P22" s="8">
        <f t="shared" si="1"/>
        <v>69600</v>
      </c>
      <c r="Q22" s="9">
        <f t="shared" si="2"/>
        <v>374623.91666666669</v>
      </c>
      <c r="R22" s="9">
        <f t="shared" si="9"/>
        <v>380400</v>
      </c>
      <c r="S22" s="9">
        <f t="shared" si="10"/>
        <v>5776.0833333333139</v>
      </c>
      <c r="T22" s="10">
        <f t="shared" si="4"/>
        <v>-1.5184235892043412</v>
      </c>
    </row>
    <row r="23" spans="1:20" x14ac:dyDescent="0.3">
      <c r="A23" s="6" t="s">
        <v>19</v>
      </c>
      <c r="B23" s="7">
        <v>1</v>
      </c>
      <c r="C23" s="8">
        <v>500001</v>
      </c>
      <c r="D23" s="9">
        <f t="shared" si="0"/>
        <v>6000.0119999999997</v>
      </c>
      <c r="E23" s="9">
        <v>24700.080000000009</v>
      </c>
      <c r="F23" s="9">
        <v>57077.350466666678</v>
      </c>
      <c r="G23" s="8">
        <f t="shared" si="6"/>
        <v>87777.442466666689</v>
      </c>
      <c r="H23" s="9">
        <v>0</v>
      </c>
      <c r="I23" s="9">
        <f t="shared" si="11"/>
        <v>165000</v>
      </c>
      <c r="J23" s="9">
        <f t="shared" si="12"/>
        <v>180000</v>
      </c>
      <c r="K23" s="9">
        <f t="shared" si="13"/>
        <v>80001</v>
      </c>
      <c r="L23" s="9">
        <f t="shared" si="5"/>
        <v>0</v>
      </c>
      <c r="M23" s="9">
        <v>0</v>
      </c>
      <c r="N23" s="9">
        <f t="shared" si="8"/>
        <v>81600.239999999991</v>
      </c>
      <c r="O23" s="9">
        <v>0</v>
      </c>
      <c r="P23" s="8">
        <f t="shared" si="1"/>
        <v>81600.239999999991</v>
      </c>
      <c r="Q23" s="9">
        <f t="shared" si="2"/>
        <v>412223.55753333331</v>
      </c>
      <c r="R23" s="9">
        <f t="shared" si="9"/>
        <v>418400.76</v>
      </c>
      <c r="S23" s="9">
        <f t="shared" si="10"/>
        <v>6177.2024666666985</v>
      </c>
      <c r="T23" s="10">
        <f t="shared" si="4"/>
        <v>-1.4763841410485723</v>
      </c>
    </row>
    <row r="24" spans="1:20" x14ac:dyDescent="0.3">
      <c r="A24" s="6" t="s">
        <v>20</v>
      </c>
      <c r="B24" s="7">
        <v>1</v>
      </c>
      <c r="C24" s="8">
        <v>550000</v>
      </c>
      <c r="D24" s="9">
        <f t="shared" si="0"/>
        <v>6600</v>
      </c>
      <c r="E24" s="9">
        <v>28700</v>
      </c>
      <c r="F24" s="9">
        <v>64878.305555555562</v>
      </c>
      <c r="G24" s="8">
        <f t="shared" si="6"/>
        <v>100178.30555555556</v>
      </c>
      <c r="H24" s="9">
        <v>0</v>
      </c>
      <c r="I24" s="9">
        <f t="shared" si="11"/>
        <v>165000</v>
      </c>
      <c r="J24" s="9">
        <f t="shared" si="12"/>
        <v>180000</v>
      </c>
      <c r="K24" s="9">
        <f t="shared" si="13"/>
        <v>130000</v>
      </c>
      <c r="L24" s="9">
        <f t="shared" si="5"/>
        <v>0</v>
      </c>
      <c r="M24" s="9">
        <v>0</v>
      </c>
      <c r="N24" s="9">
        <f t="shared" si="8"/>
        <v>93600</v>
      </c>
      <c r="O24" s="9">
        <v>0</v>
      </c>
      <c r="P24" s="8">
        <f t="shared" si="1"/>
        <v>93600</v>
      </c>
      <c r="Q24" s="9">
        <f t="shared" si="2"/>
        <v>449821.69444444444</v>
      </c>
      <c r="R24" s="9">
        <f t="shared" si="9"/>
        <v>456400</v>
      </c>
      <c r="S24" s="9">
        <f t="shared" si="10"/>
        <v>6578.305555555562</v>
      </c>
      <c r="T24" s="10">
        <f t="shared" si="4"/>
        <v>-1.4413465283864071</v>
      </c>
    </row>
    <row r="25" spans="1:20" x14ac:dyDescent="0.3">
      <c r="A25" s="6" t="s">
        <v>21</v>
      </c>
      <c r="B25" s="7">
        <v>1</v>
      </c>
      <c r="C25" s="8">
        <v>600000</v>
      </c>
      <c r="D25" s="9">
        <f t="shared" si="0"/>
        <v>7200</v>
      </c>
      <c r="E25" s="9">
        <v>32700</v>
      </c>
      <c r="F25" s="9">
        <v>72679.416666666672</v>
      </c>
      <c r="G25" s="8">
        <f t="shared" si="6"/>
        <v>112579.41666666667</v>
      </c>
      <c r="H25" s="9">
        <v>0</v>
      </c>
      <c r="I25" s="9">
        <f t="shared" si="11"/>
        <v>165000</v>
      </c>
      <c r="J25" s="9">
        <f t="shared" si="12"/>
        <v>180000</v>
      </c>
      <c r="K25" s="9">
        <f t="shared" si="13"/>
        <v>180000</v>
      </c>
      <c r="L25" s="9">
        <f t="shared" si="5"/>
        <v>0</v>
      </c>
      <c r="M25" s="9">
        <v>0</v>
      </c>
      <c r="N25" s="9">
        <f t="shared" si="8"/>
        <v>105600</v>
      </c>
      <c r="O25" s="9">
        <v>0</v>
      </c>
      <c r="P25" s="8">
        <f t="shared" si="1"/>
        <v>105600</v>
      </c>
      <c r="Q25" s="9">
        <f t="shared" si="2"/>
        <v>487420.58333333331</v>
      </c>
      <c r="R25" s="9">
        <f t="shared" si="9"/>
        <v>494400</v>
      </c>
      <c r="S25" s="9">
        <f t="shared" si="10"/>
        <v>6979.4166666666861</v>
      </c>
      <c r="T25" s="10">
        <f t="shared" si="4"/>
        <v>-1.4116943096008669</v>
      </c>
    </row>
    <row r="26" spans="1:20" x14ac:dyDescent="0.3">
      <c r="A26" s="6" t="s">
        <v>22</v>
      </c>
      <c r="B26" s="7">
        <v>1</v>
      </c>
      <c r="C26" s="8">
        <v>600001</v>
      </c>
      <c r="D26" s="9">
        <f t="shared" si="0"/>
        <v>7200.0119999999997</v>
      </c>
      <c r="E26" s="9">
        <v>32700.080000000009</v>
      </c>
      <c r="F26" s="9">
        <v>72679.572688888875</v>
      </c>
      <c r="G26" s="8">
        <f t="shared" si="6"/>
        <v>112579.66468888888</v>
      </c>
      <c r="H26" s="9">
        <v>0</v>
      </c>
      <c r="I26" s="9">
        <f t="shared" si="11"/>
        <v>165000</v>
      </c>
      <c r="J26" s="9">
        <f t="shared" si="12"/>
        <v>180000</v>
      </c>
      <c r="K26" s="9">
        <f t="shared" si="13"/>
        <v>180001</v>
      </c>
      <c r="L26" s="9">
        <f t="shared" si="5"/>
        <v>0</v>
      </c>
      <c r="M26" s="9">
        <v>0</v>
      </c>
      <c r="N26" s="9">
        <f t="shared" si="8"/>
        <v>105600.23999999999</v>
      </c>
      <c r="O26" s="9">
        <v>0</v>
      </c>
      <c r="P26" s="8">
        <f t="shared" si="1"/>
        <v>105600.23999999999</v>
      </c>
      <c r="Q26" s="9">
        <f t="shared" si="2"/>
        <v>487421.33531111112</v>
      </c>
      <c r="R26" s="9">
        <f t="shared" si="9"/>
        <v>494400.76</v>
      </c>
      <c r="S26" s="9">
        <f t="shared" si="10"/>
        <v>6979.4246888888883</v>
      </c>
      <c r="T26" s="10">
        <f t="shared" si="4"/>
        <v>-1.4116937621392185</v>
      </c>
    </row>
    <row r="27" spans="1:20" x14ac:dyDescent="0.3">
      <c r="A27" s="6" t="s">
        <v>23</v>
      </c>
      <c r="B27" s="7">
        <v>1</v>
      </c>
      <c r="C27" s="8">
        <v>650000</v>
      </c>
      <c r="D27" s="9">
        <f t="shared" si="0"/>
        <v>7800</v>
      </c>
      <c r="E27" s="9">
        <v>36700</v>
      </c>
      <c r="F27" s="9">
        <v>81252.620689655174</v>
      </c>
      <c r="G27" s="8">
        <f t="shared" si="6"/>
        <v>125752.62068965517</v>
      </c>
      <c r="H27" s="9">
        <v>0</v>
      </c>
      <c r="I27" s="9">
        <f t="shared" si="11"/>
        <v>165000</v>
      </c>
      <c r="J27" s="9">
        <f t="shared" si="12"/>
        <v>180000</v>
      </c>
      <c r="K27" s="9">
        <f t="shared" si="13"/>
        <v>230000</v>
      </c>
      <c r="L27" s="9">
        <f t="shared" si="5"/>
        <v>0</v>
      </c>
      <c r="M27" s="9">
        <v>0</v>
      </c>
      <c r="N27" s="9">
        <f t="shared" si="8"/>
        <v>117600</v>
      </c>
      <c r="O27" s="9">
        <v>0</v>
      </c>
      <c r="P27" s="8">
        <f t="shared" si="1"/>
        <v>117600</v>
      </c>
      <c r="Q27" s="9">
        <f t="shared" si="2"/>
        <v>524247.37931034481</v>
      </c>
      <c r="R27" s="9">
        <f t="shared" si="9"/>
        <v>532400</v>
      </c>
      <c r="S27" s="9">
        <f t="shared" si="10"/>
        <v>8152.6206896551885</v>
      </c>
      <c r="T27" s="10">
        <f t="shared" si="4"/>
        <v>-1.5312961475685929</v>
      </c>
    </row>
    <row r="28" spans="1:20" x14ac:dyDescent="0.3">
      <c r="A28" s="6" t="s">
        <v>24</v>
      </c>
      <c r="B28" s="7">
        <v>1</v>
      </c>
      <c r="C28" s="8">
        <v>700000</v>
      </c>
      <c r="D28" s="9">
        <f t="shared" si="0"/>
        <v>8400</v>
      </c>
      <c r="E28" s="9">
        <v>40700</v>
      </c>
      <c r="F28" s="9">
        <v>90590.89655172413</v>
      </c>
      <c r="G28" s="8">
        <f t="shared" si="6"/>
        <v>139690.89655172412</v>
      </c>
      <c r="H28" s="9">
        <v>0</v>
      </c>
      <c r="I28" s="9">
        <f t="shared" si="11"/>
        <v>165000</v>
      </c>
      <c r="J28" s="9">
        <f t="shared" si="12"/>
        <v>180000</v>
      </c>
      <c r="K28" s="9">
        <f t="shared" si="13"/>
        <v>280000</v>
      </c>
      <c r="L28" s="9">
        <f t="shared" si="5"/>
        <v>0</v>
      </c>
      <c r="M28" s="9">
        <v>0</v>
      </c>
      <c r="N28" s="9">
        <f t="shared" si="8"/>
        <v>129600</v>
      </c>
      <c r="O28" s="9">
        <v>0</v>
      </c>
      <c r="P28" s="8">
        <f t="shared" si="1"/>
        <v>129600</v>
      </c>
      <c r="Q28" s="9">
        <f t="shared" si="2"/>
        <v>560309.10344827594</v>
      </c>
      <c r="R28" s="9">
        <f t="shared" si="9"/>
        <v>570400</v>
      </c>
      <c r="S28" s="9">
        <f t="shared" si="10"/>
        <v>10090.896551724058</v>
      </c>
      <c r="T28" s="10">
        <f t="shared" si="4"/>
        <v>-1.7690912608211884</v>
      </c>
    </row>
    <row r="29" spans="1:20" x14ac:dyDescent="0.3">
      <c r="A29" s="6" t="s">
        <v>25</v>
      </c>
      <c r="B29" s="7">
        <v>1</v>
      </c>
      <c r="C29" s="8">
        <v>750000</v>
      </c>
      <c r="D29" s="9">
        <f t="shared" si="0"/>
        <v>9000</v>
      </c>
      <c r="E29" s="9">
        <v>44700</v>
      </c>
      <c r="F29" s="9">
        <v>99929.172413793101</v>
      </c>
      <c r="G29" s="8">
        <f t="shared" si="6"/>
        <v>153629.1724137931</v>
      </c>
      <c r="H29" s="9">
        <v>0</v>
      </c>
      <c r="I29" s="9">
        <f t="shared" si="11"/>
        <v>165000</v>
      </c>
      <c r="J29" s="9">
        <f t="shared" si="12"/>
        <v>180000</v>
      </c>
      <c r="K29" s="9">
        <f t="shared" si="13"/>
        <v>330000</v>
      </c>
      <c r="L29" s="9">
        <f t="shared" si="5"/>
        <v>0</v>
      </c>
      <c r="M29" s="9">
        <v>0</v>
      </c>
      <c r="N29" s="9">
        <f t="shared" si="8"/>
        <v>141600</v>
      </c>
      <c r="O29" s="9">
        <v>0</v>
      </c>
      <c r="P29" s="8">
        <f t="shared" si="1"/>
        <v>141600</v>
      </c>
      <c r="Q29" s="9">
        <f t="shared" si="2"/>
        <v>596370.82758620684</v>
      </c>
      <c r="R29" s="9">
        <f t="shared" si="9"/>
        <v>608400</v>
      </c>
      <c r="S29" s="9">
        <f t="shared" si="10"/>
        <v>12029.17241379316</v>
      </c>
      <c r="T29" s="10">
        <f t="shared" si="4"/>
        <v>-1.9771815275794149</v>
      </c>
    </row>
    <row r="30" spans="1:20" x14ac:dyDescent="0.3">
      <c r="A30" s="6" t="s">
        <v>26</v>
      </c>
      <c r="B30" s="7">
        <v>1</v>
      </c>
      <c r="C30" s="8">
        <v>800000</v>
      </c>
      <c r="D30" s="9">
        <f t="shared" si="0"/>
        <v>9600</v>
      </c>
      <c r="E30" s="9">
        <v>48700</v>
      </c>
      <c r="F30" s="9">
        <v>109267.44827586207</v>
      </c>
      <c r="G30" s="8">
        <f t="shared" si="6"/>
        <v>167567.44827586209</v>
      </c>
      <c r="H30" s="9">
        <v>0</v>
      </c>
      <c r="I30" s="9">
        <f t="shared" si="11"/>
        <v>165000</v>
      </c>
      <c r="J30" s="9">
        <f t="shared" si="12"/>
        <v>180000</v>
      </c>
      <c r="K30" s="9">
        <f t="shared" si="13"/>
        <v>380000</v>
      </c>
      <c r="L30" s="9">
        <f t="shared" si="5"/>
        <v>0</v>
      </c>
      <c r="M30" s="9">
        <v>0</v>
      </c>
      <c r="N30" s="9">
        <f t="shared" si="8"/>
        <v>153600</v>
      </c>
      <c r="O30" s="9">
        <v>0</v>
      </c>
      <c r="P30" s="8">
        <f t="shared" si="1"/>
        <v>153600</v>
      </c>
      <c r="Q30" s="9">
        <f t="shared" si="2"/>
        <v>632432.55172413797</v>
      </c>
      <c r="R30" s="9">
        <f t="shared" si="9"/>
        <v>646400</v>
      </c>
      <c r="S30" s="9">
        <f t="shared" si="10"/>
        <v>13967.448275862029</v>
      </c>
      <c r="T30" s="10">
        <f t="shared" si="4"/>
        <v>-2.1608057357459822</v>
      </c>
    </row>
    <row r="31" spans="1:20" x14ac:dyDescent="0.3">
      <c r="A31" s="6" t="s">
        <v>27</v>
      </c>
      <c r="B31" s="7">
        <v>1</v>
      </c>
      <c r="C31" s="8">
        <v>850000</v>
      </c>
      <c r="D31" s="9">
        <f t="shared" si="0"/>
        <v>10200</v>
      </c>
      <c r="E31" s="9">
        <v>52700</v>
      </c>
      <c r="F31" s="9">
        <v>118605.72413793104</v>
      </c>
      <c r="G31" s="8">
        <f t="shared" si="6"/>
        <v>181505.72413793104</v>
      </c>
      <c r="H31" s="9">
        <v>0</v>
      </c>
      <c r="I31" s="9">
        <f t="shared" si="11"/>
        <v>165000</v>
      </c>
      <c r="J31" s="9">
        <f t="shared" si="12"/>
        <v>180000</v>
      </c>
      <c r="K31" s="9">
        <f t="shared" si="13"/>
        <v>430000</v>
      </c>
      <c r="L31" s="9">
        <f t="shared" si="5"/>
        <v>0</v>
      </c>
      <c r="M31" s="9">
        <v>0</v>
      </c>
      <c r="N31" s="9">
        <f t="shared" si="8"/>
        <v>165600</v>
      </c>
      <c r="O31" s="9">
        <v>0</v>
      </c>
      <c r="P31" s="8">
        <f t="shared" si="1"/>
        <v>165600</v>
      </c>
      <c r="Q31" s="9">
        <f t="shared" si="2"/>
        <v>668494.27586206899</v>
      </c>
      <c r="R31" s="9">
        <f t="shared" si="9"/>
        <v>684400</v>
      </c>
      <c r="S31" s="9">
        <f t="shared" si="10"/>
        <v>15905.724137931014</v>
      </c>
      <c r="T31" s="10">
        <f t="shared" si="4"/>
        <v>-2.3240391785404753</v>
      </c>
    </row>
    <row r="32" spans="1:20" x14ac:dyDescent="0.3">
      <c r="A32" s="6" t="s">
        <v>28</v>
      </c>
      <c r="B32" s="7">
        <v>1</v>
      </c>
      <c r="C32" s="8">
        <v>900000</v>
      </c>
      <c r="D32" s="9">
        <f t="shared" si="0"/>
        <v>10800</v>
      </c>
      <c r="E32" s="9">
        <v>56700</v>
      </c>
      <c r="F32" s="9">
        <v>127944</v>
      </c>
      <c r="G32" s="8">
        <f t="shared" si="6"/>
        <v>195444</v>
      </c>
      <c r="H32" s="9">
        <v>0</v>
      </c>
      <c r="I32" s="9">
        <f t="shared" si="11"/>
        <v>165000</v>
      </c>
      <c r="J32" s="9">
        <f t="shared" si="12"/>
        <v>180000</v>
      </c>
      <c r="K32" s="9">
        <f t="shared" si="13"/>
        <v>480000</v>
      </c>
      <c r="L32" s="9">
        <f>IF(C32&lt;2400000,0,MIN(C32,8000000)-2400000)</f>
        <v>0</v>
      </c>
      <c r="M32" s="9">
        <v>0</v>
      </c>
      <c r="N32" s="9">
        <f t="shared" si="8"/>
        <v>177600</v>
      </c>
      <c r="O32" s="9">
        <v>0</v>
      </c>
      <c r="P32" s="8">
        <f t="shared" si="1"/>
        <v>177600</v>
      </c>
      <c r="Q32" s="9">
        <f t="shared" si="2"/>
        <v>704556</v>
      </c>
      <c r="R32" s="9">
        <f t="shared" si="9"/>
        <v>722400</v>
      </c>
      <c r="S32" s="9">
        <f t="shared" si="10"/>
        <v>17844</v>
      </c>
      <c r="T32" s="10">
        <f t="shared" si="4"/>
        <v>-2.4700996677740861</v>
      </c>
    </row>
    <row r="33" spans="1:20" x14ac:dyDescent="0.3">
      <c r="A33" s="6" t="s">
        <v>29</v>
      </c>
      <c r="B33" s="7">
        <v>1</v>
      </c>
      <c r="C33" s="8">
        <v>950000</v>
      </c>
      <c r="D33" s="9">
        <f t="shared" si="0"/>
        <v>11400</v>
      </c>
      <c r="E33" s="9">
        <v>60700</v>
      </c>
      <c r="F33" s="9">
        <v>137282.27586206896</v>
      </c>
      <c r="G33" s="8">
        <f t="shared" si="6"/>
        <v>209382.27586206896</v>
      </c>
      <c r="H33" s="9">
        <v>0</v>
      </c>
      <c r="I33" s="9">
        <f t="shared" si="11"/>
        <v>165000</v>
      </c>
      <c r="J33" s="9">
        <f t="shared" si="12"/>
        <v>180000</v>
      </c>
      <c r="K33" s="9">
        <f t="shared" si="13"/>
        <v>530000</v>
      </c>
      <c r="L33" s="9">
        <f t="shared" si="5"/>
        <v>0</v>
      </c>
      <c r="M33" s="9">
        <v>0</v>
      </c>
      <c r="N33" s="9">
        <f t="shared" si="8"/>
        <v>189600</v>
      </c>
      <c r="O33" s="9">
        <v>0</v>
      </c>
      <c r="P33" s="8">
        <f t="shared" si="1"/>
        <v>189600</v>
      </c>
      <c r="Q33" s="9">
        <f t="shared" si="2"/>
        <v>740617.72413793101</v>
      </c>
      <c r="R33" s="9">
        <f t="shared" si="9"/>
        <v>760400</v>
      </c>
      <c r="S33" s="9">
        <f t="shared" si="10"/>
        <v>19782.275862068986</v>
      </c>
      <c r="T33" s="10">
        <f t="shared" si="4"/>
        <v>-2.6015617914346376</v>
      </c>
    </row>
    <row r="34" spans="1:20" x14ac:dyDescent="0.3">
      <c r="A34" s="6" t="s">
        <v>30</v>
      </c>
      <c r="B34" s="7">
        <v>1</v>
      </c>
      <c r="C34" s="8">
        <v>1000000</v>
      </c>
      <c r="D34" s="9">
        <f t="shared" si="0"/>
        <v>12000</v>
      </c>
      <c r="E34" s="9">
        <v>64699.999999999993</v>
      </c>
      <c r="F34" s="9">
        <v>146620.55172413794</v>
      </c>
      <c r="G34" s="8">
        <f t="shared" si="6"/>
        <v>223320.55172413794</v>
      </c>
      <c r="H34" s="9">
        <v>0</v>
      </c>
      <c r="I34" s="9">
        <f t="shared" si="11"/>
        <v>165000</v>
      </c>
      <c r="J34" s="9">
        <f t="shared" si="12"/>
        <v>180000</v>
      </c>
      <c r="K34" s="9">
        <f t="shared" si="13"/>
        <v>580000</v>
      </c>
      <c r="L34" s="9">
        <f t="shared" si="5"/>
        <v>0</v>
      </c>
      <c r="M34" s="9">
        <v>0</v>
      </c>
      <c r="N34" s="9">
        <f t="shared" si="8"/>
        <v>201600</v>
      </c>
      <c r="O34" s="9">
        <v>0</v>
      </c>
      <c r="P34" s="8">
        <f t="shared" si="1"/>
        <v>201600</v>
      </c>
      <c r="Q34" s="9">
        <f t="shared" si="2"/>
        <v>776679.44827586203</v>
      </c>
      <c r="R34" s="9">
        <f t="shared" si="9"/>
        <v>798400</v>
      </c>
      <c r="S34" s="9">
        <f t="shared" si="10"/>
        <v>21720.551724137971</v>
      </c>
      <c r="T34" s="10">
        <f t="shared" si="4"/>
        <v>-2.7205099854882229</v>
      </c>
    </row>
    <row r="35" spans="1:20" x14ac:dyDescent="0.3">
      <c r="A35" s="6" t="s">
        <v>31</v>
      </c>
      <c r="B35" s="7">
        <v>1</v>
      </c>
      <c r="C35" s="8">
        <v>1100000</v>
      </c>
      <c r="D35" s="9">
        <f t="shared" si="0"/>
        <v>13200</v>
      </c>
      <c r="E35" s="9">
        <v>72700</v>
      </c>
      <c r="F35" s="9">
        <v>165297.10344827588</v>
      </c>
      <c r="G35" s="8">
        <f t="shared" si="6"/>
        <v>251197.10344827588</v>
      </c>
      <c r="H35" s="9">
        <v>0</v>
      </c>
      <c r="I35" s="9">
        <f t="shared" si="11"/>
        <v>165000</v>
      </c>
      <c r="J35" s="9">
        <f t="shared" si="12"/>
        <v>180000</v>
      </c>
      <c r="K35" s="9">
        <f t="shared" si="13"/>
        <v>680000</v>
      </c>
      <c r="L35" s="9">
        <f t="shared" si="5"/>
        <v>0</v>
      </c>
      <c r="M35" s="9">
        <v>0</v>
      </c>
      <c r="N35" s="9">
        <f t="shared" si="8"/>
        <v>225600</v>
      </c>
      <c r="O35" s="9">
        <v>0</v>
      </c>
      <c r="P35" s="8">
        <f t="shared" si="1"/>
        <v>225600</v>
      </c>
      <c r="Q35" s="9">
        <f t="shared" si="2"/>
        <v>848802.89655172406</v>
      </c>
      <c r="R35" s="9">
        <f t="shared" si="9"/>
        <v>874400</v>
      </c>
      <c r="S35" s="9">
        <f t="shared" si="10"/>
        <v>25597.103448275942</v>
      </c>
      <c r="T35" s="10">
        <f t="shared" si="4"/>
        <v>-2.9273906047891058</v>
      </c>
    </row>
    <row r="36" spans="1:20" x14ac:dyDescent="0.3">
      <c r="A36" s="6" t="s">
        <v>32</v>
      </c>
      <c r="B36" s="7">
        <v>1</v>
      </c>
      <c r="C36" s="8">
        <v>1200000</v>
      </c>
      <c r="D36" s="9">
        <f t="shared" si="0"/>
        <v>14400</v>
      </c>
      <c r="E36" s="9">
        <v>80700</v>
      </c>
      <c r="F36" s="9">
        <v>183974</v>
      </c>
      <c r="G36" s="8">
        <f t="shared" si="6"/>
        <v>279074</v>
      </c>
      <c r="H36" s="9">
        <v>0</v>
      </c>
      <c r="I36" s="9">
        <f t="shared" si="11"/>
        <v>165000</v>
      </c>
      <c r="J36" s="9">
        <f t="shared" si="12"/>
        <v>180000</v>
      </c>
      <c r="K36" s="9">
        <f t="shared" si="13"/>
        <v>780000</v>
      </c>
      <c r="L36" s="9">
        <f t="shared" si="5"/>
        <v>0</v>
      </c>
      <c r="M36" s="9">
        <v>0</v>
      </c>
      <c r="N36" s="9">
        <f t="shared" si="8"/>
        <v>249600</v>
      </c>
      <c r="O36" s="9">
        <v>0</v>
      </c>
      <c r="P36" s="8">
        <f t="shared" si="1"/>
        <v>249600</v>
      </c>
      <c r="Q36" s="9">
        <f t="shared" si="2"/>
        <v>920926</v>
      </c>
      <c r="R36" s="9">
        <f t="shared" si="9"/>
        <v>950400</v>
      </c>
      <c r="S36" s="9">
        <f t="shared" si="10"/>
        <v>29474</v>
      </c>
      <c r="T36" s="10">
        <f t="shared" si="4"/>
        <v>-3.1012205387205385</v>
      </c>
    </row>
    <row r="37" spans="1:20" x14ac:dyDescent="0.3">
      <c r="A37" s="6" t="s">
        <v>33</v>
      </c>
      <c r="B37" s="7">
        <v>1</v>
      </c>
      <c r="C37" s="8">
        <v>1300000</v>
      </c>
      <c r="D37" s="9">
        <f t="shared" si="0"/>
        <v>15600</v>
      </c>
      <c r="E37" s="9">
        <v>88700</v>
      </c>
      <c r="F37" s="9">
        <v>202650</v>
      </c>
      <c r="G37" s="8">
        <f t="shared" si="6"/>
        <v>306950</v>
      </c>
      <c r="H37" s="9">
        <v>0</v>
      </c>
      <c r="I37" s="9">
        <f t="shared" si="11"/>
        <v>165000</v>
      </c>
      <c r="J37" s="9">
        <f t="shared" si="12"/>
        <v>180000</v>
      </c>
      <c r="K37" s="9">
        <f t="shared" si="13"/>
        <v>880000</v>
      </c>
      <c r="L37" s="9">
        <f t="shared" si="5"/>
        <v>0</v>
      </c>
      <c r="M37" s="9">
        <v>0</v>
      </c>
      <c r="N37" s="9">
        <f t="shared" si="8"/>
        <v>273600</v>
      </c>
      <c r="O37" s="9">
        <v>0</v>
      </c>
      <c r="P37" s="8">
        <f t="shared" si="1"/>
        <v>273600</v>
      </c>
      <c r="Q37" s="9">
        <f t="shared" si="2"/>
        <v>993050</v>
      </c>
      <c r="R37" s="9">
        <f t="shared" si="9"/>
        <v>1026400</v>
      </c>
      <c r="S37" s="9">
        <f t="shared" si="10"/>
        <v>33350</v>
      </c>
      <c r="T37" s="10">
        <f t="shared" si="4"/>
        <v>-3.2492205767731881</v>
      </c>
    </row>
    <row r="38" spans="1:20" x14ac:dyDescent="0.3">
      <c r="A38" s="6" t="s">
        <v>34</v>
      </c>
      <c r="B38" s="7">
        <v>1</v>
      </c>
      <c r="C38" s="8">
        <v>1400000</v>
      </c>
      <c r="D38" s="9">
        <f t="shared" si="0"/>
        <v>16800</v>
      </c>
      <c r="E38" s="9">
        <v>96700</v>
      </c>
      <c r="F38" s="9">
        <v>222189</v>
      </c>
      <c r="G38" s="8">
        <f t="shared" si="6"/>
        <v>335689</v>
      </c>
      <c r="H38" s="9">
        <v>0</v>
      </c>
      <c r="I38" s="9">
        <f t="shared" si="11"/>
        <v>165000</v>
      </c>
      <c r="J38" s="9">
        <f t="shared" si="12"/>
        <v>180000</v>
      </c>
      <c r="K38" s="9">
        <f t="shared" si="13"/>
        <v>980000</v>
      </c>
      <c r="L38" s="9">
        <f t="shared" si="5"/>
        <v>0</v>
      </c>
      <c r="M38" s="9">
        <v>0</v>
      </c>
      <c r="N38" s="9">
        <f t="shared" si="8"/>
        <v>297600</v>
      </c>
      <c r="O38" s="9">
        <v>0</v>
      </c>
      <c r="P38" s="8">
        <f t="shared" si="1"/>
        <v>297600</v>
      </c>
      <c r="Q38" s="9">
        <f t="shared" si="2"/>
        <v>1064311</v>
      </c>
      <c r="R38" s="9">
        <f t="shared" si="9"/>
        <v>1102400</v>
      </c>
      <c r="S38" s="9">
        <f t="shared" si="10"/>
        <v>38089</v>
      </c>
      <c r="T38" s="10">
        <f t="shared" si="4"/>
        <v>-3.4550979680696661</v>
      </c>
    </row>
    <row r="39" spans="1:20" x14ac:dyDescent="0.3">
      <c r="A39" s="6" t="s">
        <v>35</v>
      </c>
      <c r="B39" s="7">
        <v>1</v>
      </c>
      <c r="C39" s="8">
        <v>1405000</v>
      </c>
      <c r="D39" s="9">
        <f t="shared" si="0"/>
        <v>16860</v>
      </c>
      <c r="E39" s="9">
        <v>97100</v>
      </c>
      <c r="F39" s="9">
        <v>223317</v>
      </c>
      <c r="G39" s="8">
        <f t="shared" si="6"/>
        <v>337277</v>
      </c>
      <c r="H39" s="9">
        <v>0</v>
      </c>
      <c r="I39" s="9">
        <f t="shared" si="11"/>
        <v>165000</v>
      </c>
      <c r="J39" s="9">
        <f t="shared" si="12"/>
        <v>180000</v>
      </c>
      <c r="K39" s="9">
        <f t="shared" si="13"/>
        <v>985000</v>
      </c>
      <c r="L39" s="9">
        <f t="shared" si="5"/>
        <v>0</v>
      </c>
      <c r="M39" s="9">
        <v>0</v>
      </c>
      <c r="N39" s="9">
        <f t="shared" si="8"/>
        <v>298800</v>
      </c>
      <c r="O39" s="9">
        <v>0</v>
      </c>
      <c r="P39" s="8">
        <f t="shared" si="1"/>
        <v>298800</v>
      </c>
      <c r="Q39" s="9">
        <f t="shared" si="2"/>
        <v>1067723</v>
      </c>
      <c r="R39" s="9">
        <f t="shared" si="9"/>
        <v>1106200</v>
      </c>
      <c r="S39" s="9">
        <f t="shared" si="10"/>
        <v>38477</v>
      </c>
      <c r="T39" s="10">
        <f t="shared" si="4"/>
        <v>-3.4783041041403</v>
      </c>
    </row>
    <row r="40" spans="1:20" x14ac:dyDescent="0.3">
      <c r="A40" s="6" t="s">
        <v>36</v>
      </c>
      <c r="B40" s="7">
        <v>1</v>
      </c>
      <c r="C40" s="8">
        <v>1500000</v>
      </c>
      <c r="D40" s="9">
        <f t="shared" si="0"/>
        <v>18000</v>
      </c>
      <c r="E40" s="9">
        <v>104700</v>
      </c>
      <c r="F40" s="9">
        <v>244756.54166666669</v>
      </c>
      <c r="G40" s="8">
        <f t="shared" si="6"/>
        <v>367456.54166666669</v>
      </c>
      <c r="H40" s="9">
        <v>0</v>
      </c>
      <c r="I40" s="9">
        <f t="shared" si="11"/>
        <v>165000</v>
      </c>
      <c r="J40" s="9">
        <f t="shared" si="12"/>
        <v>180000</v>
      </c>
      <c r="K40" s="9">
        <f t="shared" si="13"/>
        <v>1080000</v>
      </c>
      <c r="L40" s="9">
        <f t="shared" si="5"/>
        <v>0</v>
      </c>
      <c r="M40" s="9">
        <v>0</v>
      </c>
      <c r="N40" s="9">
        <f t="shared" si="8"/>
        <v>321600</v>
      </c>
      <c r="O40" s="9">
        <v>0</v>
      </c>
      <c r="P40" s="8">
        <f t="shared" si="1"/>
        <v>321600</v>
      </c>
      <c r="Q40" s="9">
        <f t="shared" si="2"/>
        <v>1132543.4583333333</v>
      </c>
      <c r="R40" s="9">
        <f t="shared" si="9"/>
        <v>1178400</v>
      </c>
      <c r="S40" s="9">
        <f t="shared" si="10"/>
        <v>45856.541666666744</v>
      </c>
      <c r="T40" s="10">
        <f t="shared" si="4"/>
        <v>-3.8914241061326154</v>
      </c>
    </row>
    <row r="41" spans="1:20" x14ac:dyDescent="0.3">
      <c r="A41" s="6" t="s">
        <v>37</v>
      </c>
      <c r="B41" s="7">
        <v>1</v>
      </c>
      <c r="C41" s="8">
        <v>2000000</v>
      </c>
      <c r="D41" s="9">
        <f t="shared" si="0"/>
        <v>24000</v>
      </c>
      <c r="E41" s="9">
        <v>144700</v>
      </c>
      <c r="F41" s="9">
        <v>357594.04166666669</v>
      </c>
      <c r="G41" s="8">
        <f t="shared" si="6"/>
        <v>526294.04166666674</v>
      </c>
      <c r="H41" s="9">
        <v>0</v>
      </c>
      <c r="I41" s="9">
        <f t="shared" si="11"/>
        <v>165000</v>
      </c>
      <c r="J41" s="9">
        <f t="shared" si="12"/>
        <v>180000</v>
      </c>
      <c r="K41" s="9">
        <f t="shared" si="13"/>
        <v>1580000</v>
      </c>
      <c r="L41" s="9">
        <f t="shared" si="5"/>
        <v>0</v>
      </c>
      <c r="M41" s="9">
        <v>0</v>
      </c>
      <c r="N41" s="9">
        <f t="shared" si="8"/>
        <v>441600</v>
      </c>
      <c r="O41" s="9">
        <v>0</v>
      </c>
      <c r="P41" s="8">
        <f t="shared" si="1"/>
        <v>441600</v>
      </c>
      <c r="Q41" s="9">
        <f t="shared" si="2"/>
        <v>1473705.9583333333</v>
      </c>
      <c r="R41" s="9">
        <f t="shared" si="9"/>
        <v>1558400</v>
      </c>
      <c r="S41" s="9">
        <f t="shared" si="10"/>
        <v>84694.041666666744</v>
      </c>
      <c r="T41" s="10">
        <f t="shared" si="4"/>
        <v>-5.4346792650581843</v>
      </c>
    </row>
    <row r="42" spans="1:20" x14ac:dyDescent="0.3">
      <c r="A42" s="6" t="s">
        <v>38</v>
      </c>
      <c r="B42" s="13">
        <v>1</v>
      </c>
      <c r="C42" s="5">
        <v>2400000</v>
      </c>
      <c r="D42" s="14">
        <f t="shared" si="0"/>
        <v>28800</v>
      </c>
      <c r="E42" s="14">
        <v>176700</v>
      </c>
      <c r="F42" s="14">
        <v>447864.04166666669</v>
      </c>
      <c r="G42" s="5">
        <f t="shared" si="6"/>
        <v>653364.04166666674</v>
      </c>
      <c r="H42" s="9">
        <v>0</v>
      </c>
      <c r="I42" s="9">
        <f t="shared" si="11"/>
        <v>165000</v>
      </c>
      <c r="J42" s="9">
        <f t="shared" si="12"/>
        <v>180000</v>
      </c>
      <c r="K42" s="9">
        <f t="shared" si="13"/>
        <v>1980000</v>
      </c>
      <c r="L42" s="9">
        <f t="shared" si="5"/>
        <v>0</v>
      </c>
      <c r="M42" s="9">
        <v>0</v>
      </c>
      <c r="N42" s="9">
        <f t="shared" si="8"/>
        <v>537600</v>
      </c>
      <c r="O42" s="14">
        <v>0</v>
      </c>
      <c r="P42" s="5">
        <f t="shared" si="1"/>
        <v>537600</v>
      </c>
      <c r="Q42" s="9">
        <f t="shared" si="2"/>
        <v>1746635.9583333333</v>
      </c>
      <c r="R42" s="9">
        <f t="shared" si="9"/>
        <v>1862400</v>
      </c>
      <c r="S42" s="9">
        <f t="shared" si="10"/>
        <v>115764.04166666674</v>
      </c>
      <c r="T42" s="10">
        <f t="shared" si="4"/>
        <v>-6.2158527527205081</v>
      </c>
    </row>
    <row r="43" spans="1:20" x14ac:dyDescent="0.3">
      <c r="A43" s="12" t="s">
        <v>39</v>
      </c>
      <c r="B43" s="13">
        <v>1</v>
      </c>
      <c r="C43" s="5">
        <v>2400001</v>
      </c>
      <c r="D43" s="14">
        <f t="shared" si="0"/>
        <v>28800.011999999999</v>
      </c>
      <c r="E43" s="14">
        <v>176700.08000000005</v>
      </c>
      <c r="F43" s="14">
        <v>447864.2673416668</v>
      </c>
      <c r="G43" s="5">
        <f t="shared" si="6"/>
        <v>653364.3593416668</v>
      </c>
      <c r="H43" s="9">
        <v>0</v>
      </c>
      <c r="I43" s="9">
        <f t="shared" si="11"/>
        <v>165000</v>
      </c>
      <c r="J43" s="9">
        <f t="shared" si="12"/>
        <v>180000</v>
      </c>
      <c r="K43" s="9">
        <f t="shared" si="13"/>
        <v>1980000</v>
      </c>
      <c r="L43" s="9">
        <f t="shared" si="5"/>
        <v>1</v>
      </c>
      <c r="M43" s="9">
        <v>0</v>
      </c>
      <c r="N43" s="9">
        <f t="shared" si="8"/>
        <v>537600.27</v>
      </c>
      <c r="O43" s="14">
        <v>0</v>
      </c>
      <c r="P43" s="5">
        <f>+N43-O43</f>
        <v>537600.27</v>
      </c>
      <c r="Q43" s="9">
        <f t="shared" si="2"/>
        <v>1746636.6406583332</v>
      </c>
      <c r="R43" s="9">
        <f t="shared" si="9"/>
        <v>1862400.73</v>
      </c>
      <c r="S43" s="9">
        <f t="shared" si="10"/>
        <v>115764.08934166678</v>
      </c>
      <c r="T43" s="10">
        <f t="shared" si="4"/>
        <v>-6.2158528761780918</v>
      </c>
    </row>
    <row r="44" spans="1:20" x14ac:dyDescent="0.3">
      <c r="A44" s="6" t="s">
        <v>40</v>
      </c>
      <c r="B44" s="7">
        <v>1</v>
      </c>
      <c r="C44" s="8">
        <v>2500000</v>
      </c>
      <c r="D44" s="9">
        <f t="shared" si="0"/>
        <v>30000</v>
      </c>
      <c r="E44" s="9">
        <v>184700</v>
      </c>
      <c r="F44" s="9">
        <v>470431.54166666669</v>
      </c>
      <c r="G44" s="8">
        <f t="shared" si="6"/>
        <v>685131.54166666674</v>
      </c>
      <c r="H44" s="9">
        <v>0</v>
      </c>
      <c r="I44" s="9">
        <f t="shared" si="11"/>
        <v>165000</v>
      </c>
      <c r="J44" s="9">
        <f t="shared" si="12"/>
        <v>180000</v>
      </c>
      <c r="K44" s="9">
        <f t="shared" si="13"/>
        <v>1980000</v>
      </c>
      <c r="L44" s="9">
        <f t="shared" si="5"/>
        <v>100000</v>
      </c>
      <c r="M44" s="9">
        <v>0</v>
      </c>
      <c r="N44" s="9">
        <f t="shared" si="8"/>
        <v>564600</v>
      </c>
      <c r="O44" s="9">
        <v>0</v>
      </c>
      <c r="P44" s="8">
        <f t="shared" si="1"/>
        <v>564600</v>
      </c>
      <c r="Q44" s="9">
        <f t="shared" si="2"/>
        <v>1814868.4583333333</v>
      </c>
      <c r="R44" s="9">
        <f t="shared" si="9"/>
        <v>1935400</v>
      </c>
      <c r="S44" s="9">
        <f t="shared" si="10"/>
        <v>120531.54166666674</v>
      </c>
      <c r="T44" s="10">
        <f t="shared" si="4"/>
        <v>-6.2277328545348114</v>
      </c>
    </row>
    <row r="45" spans="1:20" x14ac:dyDescent="0.3">
      <c r="A45" s="6" t="s">
        <v>41</v>
      </c>
      <c r="B45" s="7">
        <v>1</v>
      </c>
      <c r="C45" s="8">
        <v>2700000</v>
      </c>
      <c r="D45" s="9">
        <f t="shared" si="0"/>
        <v>32400</v>
      </c>
      <c r="E45" s="9">
        <v>200700</v>
      </c>
      <c r="F45" s="9">
        <v>515566.54166666669</v>
      </c>
      <c r="G45" s="8">
        <f t="shared" si="6"/>
        <v>748666.54166666674</v>
      </c>
      <c r="H45" s="9">
        <v>0</v>
      </c>
      <c r="I45" s="9">
        <f t="shared" si="11"/>
        <v>165000</v>
      </c>
      <c r="J45" s="9">
        <f t="shared" si="12"/>
        <v>180000</v>
      </c>
      <c r="K45" s="9">
        <f t="shared" si="13"/>
        <v>1980000</v>
      </c>
      <c r="L45" s="9">
        <f t="shared" si="5"/>
        <v>300000</v>
      </c>
      <c r="M45" s="9">
        <v>0</v>
      </c>
      <c r="N45" s="9">
        <f t="shared" si="8"/>
        <v>618600</v>
      </c>
      <c r="O45" s="9">
        <v>0</v>
      </c>
      <c r="P45" s="8">
        <f t="shared" si="1"/>
        <v>618600</v>
      </c>
      <c r="Q45" s="9">
        <f t="shared" si="2"/>
        <v>1951333.4583333333</v>
      </c>
      <c r="R45" s="9">
        <f t="shared" si="9"/>
        <v>2081400</v>
      </c>
      <c r="S45" s="9">
        <f t="shared" si="10"/>
        <v>130066.54166666674</v>
      </c>
      <c r="T45" s="10">
        <f t="shared" si="4"/>
        <v>-6.2489930655648482</v>
      </c>
    </row>
    <row r="46" spans="1:20" x14ac:dyDescent="0.3">
      <c r="A46" s="6" t="s">
        <v>42</v>
      </c>
      <c r="B46" s="7">
        <v>1</v>
      </c>
      <c r="C46" s="8">
        <v>2900000</v>
      </c>
      <c r="D46" s="9">
        <f t="shared" si="0"/>
        <v>34800</v>
      </c>
      <c r="E46" s="9">
        <v>216700</v>
      </c>
      <c r="F46" s="9">
        <v>560701.54166666663</v>
      </c>
      <c r="G46" s="8">
        <f t="shared" si="6"/>
        <v>812201.54166666663</v>
      </c>
      <c r="H46" s="9">
        <v>0</v>
      </c>
      <c r="I46" s="9">
        <f t="shared" si="11"/>
        <v>165000</v>
      </c>
      <c r="J46" s="9">
        <f t="shared" si="12"/>
        <v>180000</v>
      </c>
      <c r="K46" s="9">
        <f t="shared" si="13"/>
        <v>1980000</v>
      </c>
      <c r="L46" s="9">
        <f t="shared" si="5"/>
        <v>500000</v>
      </c>
      <c r="M46" s="9">
        <v>0</v>
      </c>
      <c r="N46" s="9">
        <f t="shared" si="8"/>
        <v>672600</v>
      </c>
      <c r="O46" s="9">
        <v>0</v>
      </c>
      <c r="P46" s="8">
        <f t="shared" si="1"/>
        <v>672600</v>
      </c>
      <c r="Q46" s="9">
        <f t="shared" si="2"/>
        <v>2087798.4583333335</v>
      </c>
      <c r="R46" s="9">
        <f t="shared" si="9"/>
        <v>2227400</v>
      </c>
      <c r="S46" s="9">
        <f t="shared" si="10"/>
        <v>139601.54166666651</v>
      </c>
      <c r="T46" s="10">
        <f t="shared" si="4"/>
        <v>-6.2674661788033807</v>
      </c>
    </row>
    <row r="47" spans="1:20" x14ac:dyDescent="0.3">
      <c r="A47" s="6" t="s">
        <v>43</v>
      </c>
      <c r="B47" s="7">
        <v>1</v>
      </c>
      <c r="C47" s="8">
        <v>3000000</v>
      </c>
      <c r="D47" s="9">
        <f t="shared" si="0"/>
        <v>36000</v>
      </c>
      <c r="E47" s="9">
        <v>224700</v>
      </c>
      <c r="F47" s="9">
        <v>583269.04166666663</v>
      </c>
      <c r="G47" s="8">
        <f t="shared" si="6"/>
        <v>843969.04166666663</v>
      </c>
      <c r="H47" s="9">
        <v>0</v>
      </c>
      <c r="I47" s="9">
        <f t="shared" si="11"/>
        <v>165000</v>
      </c>
      <c r="J47" s="9">
        <f t="shared" si="12"/>
        <v>180000</v>
      </c>
      <c r="K47" s="9">
        <f t="shared" si="13"/>
        <v>1980000</v>
      </c>
      <c r="L47" s="9">
        <f t="shared" si="5"/>
        <v>600000</v>
      </c>
      <c r="M47" s="9">
        <v>0</v>
      </c>
      <c r="N47" s="9">
        <f t="shared" si="8"/>
        <v>699600</v>
      </c>
      <c r="O47" s="9">
        <v>0</v>
      </c>
      <c r="P47" s="8">
        <f t="shared" si="1"/>
        <v>699600</v>
      </c>
      <c r="Q47" s="9">
        <f t="shared" si="2"/>
        <v>2156030.9583333335</v>
      </c>
      <c r="R47" s="9">
        <f t="shared" si="9"/>
        <v>2300400</v>
      </c>
      <c r="S47" s="9">
        <f t="shared" si="10"/>
        <v>144369.04166666651</v>
      </c>
      <c r="T47" s="10">
        <f t="shared" si="4"/>
        <v>-6.2758234075233217</v>
      </c>
    </row>
    <row r="48" spans="1:20" x14ac:dyDescent="0.3">
      <c r="A48" s="6" t="s">
        <v>44</v>
      </c>
      <c r="B48" s="7">
        <v>1</v>
      </c>
      <c r="C48" s="8">
        <v>3300000</v>
      </c>
      <c r="D48" s="9">
        <f t="shared" si="0"/>
        <v>39600</v>
      </c>
      <c r="E48" s="9">
        <v>248700</v>
      </c>
      <c r="F48" s="9">
        <v>650971.54166666663</v>
      </c>
      <c r="G48" s="8">
        <f t="shared" si="6"/>
        <v>939271.54166666663</v>
      </c>
      <c r="H48" s="9">
        <v>0</v>
      </c>
      <c r="I48" s="9">
        <f t="shared" si="11"/>
        <v>165000</v>
      </c>
      <c r="J48" s="9">
        <f t="shared" si="12"/>
        <v>180000</v>
      </c>
      <c r="K48" s="9">
        <f t="shared" si="13"/>
        <v>1980000</v>
      </c>
      <c r="L48" s="9">
        <f t="shared" si="5"/>
        <v>900000</v>
      </c>
      <c r="M48" s="9">
        <v>0</v>
      </c>
      <c r="N48" s="9">
        <f t="shared" si="8"/>
        <v>780600</v>
      </c>
      <c r="O48" s="9">
        <v>0</v>
      </c>
      <c r="P48" s="8">
        <f t="shared" si="1"/>
        <v>780600</v>
      </c>
      <c r="Q48" s="9">
        <f t="shared" si="2"/>
        <v>2360728.4583333335</v>
      </c>
      <c r="R48" s="9">
        <f t="shared" si="9"/>
        <v>2519400</v>
      </c>
      <c r="S48" s="9">
        <f t="shared" si="10"/>
        <v>158671.54166666651</v>
      </c>
      <c r="T48" s="10">
        <f t="shared" si="4"/>
        <v>-6.2979892699319873</v>
      </c>
    </row>
    <row r="49" spans="1:20" x14ac:dyDescent="0.3">
      <c r="A49" s="6" t="s">
        <v>45</v>
      </c>
      <c r="B49" s="7">
        <v>1</v>
      </c>
      <c r="C49" s="8">
        <v>3500000</v>
      </c>
      <c r="D49" s="9">
        <f t="shared" si="0"/>
        <v>42000</v>
      </c>
      <c r="E49" s="9">
        <v>264700</v>
      </c>
      <c r="F49" s="9">
        <v>696106.54166666663</v>
      </c>
      <c r="G49" s="8">
        <f t="shared" si="6"/>
        <v>1002806.5416666666</v>
      </c>
      <c r="H49" s="9">
        <v>0</v>
      </c>
      <c r="I49" s="9">
        <f t="shared" si="11"/>
        <v>165000</v>
      </c>
      <c r="J49" s="9">
        <f t="shared" si="12"/>
        <v>180000</v>
      </c>
      <c r="K49" s="9">
        <f t="shared" si="13"/>
        <v>1980000</v>
      </c>
      <c r="L49" s="9">
        <f t="shared" si="5"/>
        <v>1100000</v>
      </c>
      <c r="M49" s="9">
        <v>0</v>
      </c>
      <c r="N49" s="9">
        <f t="shared" si="8"/>
        <v>834600</v>
      </c>
      <c r="O49" s="9">
        <v>0</v>
      </c>
      <c r="P49" s="8">
        <f t="shared" si="1"/>
        <v>834600</v>
      </c>
      <c r="Q49" s="9">
        <f t="shared" si="2"/>
        <v>2497193.4583333335</v>
      </c>
      <c r="R49" s="9">
        <f t="shared" si="9"/>
        <v>2665400</v>
      </c>
      <c r="S49" s="9">
        <f t="shared" si="10"/>
        <v>168206.54166666651</v>
      </c>
      <c r="T49" s="10">
        <f t="shared" si="4"/>
        <v>-6.310742915384802</v>
      </c>
    </row>
    <row r="50" spans="1:20" x14ac:dyDescent="0.3">
      <c r="A50" s="6" t="s">
        <v>46</v>
      </c>
      <c r="B50" s="7">
        <v>1</v>
      </c>
      <c r="C50" s="8">
        <v>4000000</v>
      </c>
      <c r="D50" s="9">
        <f t="shared" si="0"/>
        <v>48000</v>
      </c>
      <c r="E50" s="9">
        <v>304700</v>
      </c>
      <c r="F50" s="9">
        <v>808944.04166666663</v>
      </c>
      <c r="G50" s="8">
        <f t="shared" si="6"/>
        <v>1161644.0416666665</v>
      </c>
      <c r="H50" s="9">
        <v>0</v>
      </c>
      <c r="I50" s="9">
        <f t="shared" si="11"/>
        <v>165000</v>
      </c>
      <c r="J50" s="9">
        <f t="shared" si="12"/>
        <v>180000</v>
      </c>
      <c r="K50" s="9">
        <f t="shared" si="13"/>
        <v>1980000</v>
      </c>
      <c r="L50" s="9">
        <f>IF(C50&lt;2400000,0,MIN(C50,8000000)-2400000)</f>
        <v>1600000</v>
      </c>
      <c r="M50" s="9">
        <v>0</v>
      </c>
      <c r="N50" s="9">
        <f t="shared" si="8"/>
        <v>969600</v>
      </c>
      <c r="O50" s="9">
        <v>0</v>
      </c>
      <c r="P50" s="8">
        <f t="shared" si="1"/>
        <v>969600</v>
      </c>
      <c r="Q50" s="9">
        <f t="shared" si="2"/>
        <v>2838355.9583333335</v>
      </c>
      <c r="R50" s="9">
        <f t="shared" si="9"/>
        <v>3030400</v>
      </c>
      <c r="S50" s="9">
        <f t="shared" si="10"/>
        <v>192044.04166666651</v>
      </c>
      <c r="T50" s="10">
        <f t="shared" si="4"/>
        <v>-6.3372505829813397</v>
      </c>
    </row>
    <row r="51" spans="1:20" x14ac:dyDescent="0.3">
      <c r="A51" s="6" t="s">
        <v>47</v>
      </c>
      <c r="B51" s="7">
        <v>1</v>
      </c>
      <c r="C51" s="8">
        <v>4500000</v>
      </c>
      <c r="D51" s="9">
        <f t="shared" si="0"/>
        <v>54000</v>
      </c>
      <c r="E51" s="9">
        <v>344700</v>
      </c>
      <c r="F51" s="9">
        <v>921781.54166666663</v>
      </c>
      <c r="G51" s="8">
        <f t="shared" si="6"/>
        <v>1320481.5416666665</v>
      </c>
      <c r="H51" s="9">
        <v>0</v>
      </c>
      <c r="I51" s="9">
        <f t="shared" si="11"/>
        <v>165000</v>
      </c>
      <c r="J51" s="9">
        <f t="shared" si="12"/>
        <v>180000</v>
      </c>
      <c r="K51" s="9">
        <f t="shared" si="13"/>
        <v>1980000</v>
      </c>
      <c r="L51" s="9">
        <f t="shared" si="5"/>
        <v>2100000</v>
      </c>
      <c r="M51" s="9">
        <v>0</v>
      </c>
      <c r="N51" s="9">
        <f t="shared" si="8"/>
        <v>1104600</v>
      </c>
      <c r="O51" s="9">
        <v>0</v>
      </c>
      <c r="P51" s="8">
        <f t="shared" si="1"/>
        <v>1104600</v>
      </c>
      <c r="Q51" s="9">
        <f t="shared" si="2"/>
        <v>3179518.4583333335</v>
      </c>
      <c r="R51" s="9">
        <f t="shared" si="9"/>
        <v>3395400</v>
      </c>
      <c r="S51" s="9">
        <f t="shared" si="10"/>
        <v>215881.54166666651</v>
      </c>
      <c r="T51" s="10">
        <f t="shared" si="4"/>
        <v>-6.358059187920909</v>
      </c>
    </row>
    <row r="52" spans="1:20" x14ac:dyDescent="0.3">
      <c r="A52" s="6" t="s">
        <v>48</v>
      </c>
      <c r="B52" s="7">
        <v>1</v>
      </c>
      <c r="C52" s="8">
        <v>5000000</v>
      </c>
      <c r="D52" s="9">
        <f t="shared" si="0"/>
        <v>60000</v>
      </c>
      <c r="E52" s="9">
        <v>384700</v>
      </c>
      <c r="F52" s="9">
        <v>1034619.0416666666</v>
      </c>
      <c r="G52" s="8">
        <f t="shared" si="6"/>
        <v>1479319.0416666665</v>
      </c>
      <c r="H52" s="9">
        <v>0</v>
      </c>
      <c r="I52" s="9">
        <f t="shared" si="11"/>
        <v>165000</v>
      </c>
      <c r="J52" s="9">
        <f t="shared" si="12"/>
        <v>180000</v>
      </c>
      <c r="K52" s="9">
        <f t="shared" si="13"/>
        <v>1980000</v>
      </c>
      <c r="L52" s="9">
        <f t="shared" si="5"/>
        <v>2600000</v>
      </c>
      <c r="M52" s="9">
        <v>0</v>
      </c>
      <c r="N52" s="9">
        <f t="shared" si="8"/>
        <v>1239600</v>
      </c>
      <c r="O52" s="9">
        <v>0</v>
      </c>
      <c r="P52" s="8">
        <f t="shared" si="1"/>
        <v>1239600</v>
      </c>
      <c r="Q52" s="9">
        <f t="shared" si="2"/>
        <v>3520680.9583333335</v>
      </c>
      <c r="R52" s="9">
        <f t="shared" si="9"/>
        <v>3760400</v>
      </c>
      <c r="S52" s="9">
        <f t="shared" si="10"/>
        <v>239719.04166666651</v>
      </c>
      <c r="T52" s="10">
        <f t="shared" si="4"/>
        <v>-6.3748282540864416</v>
      </c>
    </row>
    <row r="53" spans="1:20" x14ac:dyDescent="0.3">
      <c r="A53" s="6" t="s">
        <v>49</v>
      </c>
      <c r="B53" s="7">
        <v>1</v>
      </c>
      <c r="C53" s="8">
        <v>5500000</v>
      </c>
      <c r="D53" s="9">
        <f t="shared" si="0"/>
        <v>66000</v>
      </c>
      <c r="E53" s="9">
        <v>424700</v>
      </c>
      <c r="F53" s="9">
        <v>1147456.5416666667</v>
      </c>
      <c r="G53" s="8">
        <f t="shared" si="6"/>
        <v>1638156.5416666667</v>
      </c>
      <c r="H53" s="9">
        <v>0</v>
      </c>
      <c r="I53" s="9">
        <f t="shared" si="11"/>
        <v>165000</v>
      </c>
      <c r="J53" s="9">
        <f t="shared" si="12"/>
        <v>180000</v>
      </c>
      <c r="K53" s="9">
        <f t="shared" si="13"/>
        <v>1980000</v>
      </c>
      <c r="L53" s="9">
        <f t="shared" si="5"/>
        <v>3100000</v>
      </c>
      <c r="M53" s="9">
        <v>0</v>
      </c>
      <c r="N53" s="9">
        <f t="shared" si="8"/>
        <v>1374600</v>
      </c>
      <c r="O53" s="9">
        <v>0</v>
      </c>
      <c r="P53" s="8">
        <f t="shared" si="1"/>
        <v>1374600</v>
      </c>
      <c r="Q53" s="9">
        <f t="shared" si="2"/>
        <v>3861843.458333333</v>
      </c>
      <c r="R53" s="9">
        <f t="shared" si="9"/>
        <v>4125400</v>
      </c>
      <c r="S53" s="9">
        <f t="shared" si="10"/>
        <v>263556.54166666698</v>
      </c>
      <c r="T53" s="10">
        <f t="shared" si="4"/>
        <v>-6.388629991435181</v>
      </c>
    </row>
    <row r="54" spans="1:20" x14ac:dyDescent="0.3">
      <c r="A54" s="6" t="s">
        <v>50</v>
      </c>
      <c r="B54" s="7">
        <v>1</v>
      </c>
      <c r="C54" s="8">
        <v>6000000</v>
      </c>
      <c r="D54" s="9">
        <f t="shared" si="0"/>
        <v>72000</v>
      </c>
      <c r="E54" s="9">
        <v>464700</v>
      </c>
      <c r="F54" s="9">
        <v>1260294.0416666667</v>
      </c>
      <c r="G54" s="8">
        <f t="shared" si="6"/>
        <v>1796994.0416666667</v>
      </c>
      <c r="H54" s="9">
        <v>0</v>
      </c>
      <c r="I54" s="9">
        <f t="shared" si="11"/>
        <v>165000</v>
      </c>
      <c r="J54" s="9">
        <f t="shared" si="12"/>
        <v>180000</v>
      </c>
      <c r="K54" s="9">
        <f t="shared" si="13"/>
        <v>1980000</v>
      </c>
      <c r="L54" s="9">
        <f t="shared" si="5"/>
        <v>3600000</v>
      </c>
      <c r="M54" s="9">
        <v>0</v>
      </c>
      <c r="N54" s="9">
        <f t="shared" si="8"/>
        <v>1509600</v>
      </c>
      <c r="O54" s="9">
        <v>0</v>
      </c>
      <c r="P54" s="8">
        <f t="shared" si="1"/>
        <v>1509600</v>
      </c>
      <c r="Q54" s="9">
        <f t="shared" si="2"/>
        <v>4203005.958333333</v>
      </c>
      <c r="R54" s="9">
        <f t="shared" si="9"/>
        <v>4490400</v>
      </c>
      <c r="S54" s="9">
        <f t="shared" si="10"/>
        <v>287394.04166666698</v>
      </c>
      <c r="T54" s="10">
        <f t="shared" si="4"/>
        <v>-6.4001879936457104</v>
      </c>
    </row>
    <row r="55" spans="1:20" x14ac:dyDescent="0.3">
      <c r="A55" s="6" t="s">
        <v>51</v>
      </c>
      <c r="B55" s="7">
        <v>1</v>
      </c>
      <c r="C55" s="8">
        <v>6500000</v>
      </c>
      <c r="D55" s="9">
        <f t="shared" si="0"/>
        <v>78000</v>
      </c>
      <c r="E55" s="9">
        <v>504699.99999999994</v>
      </c>
      <c r="F55" s="9">
        <v>1373131.5416666667</v>
      </c>
      <c r="G55" s="8">
        <f t="shared" si="6"/>
        <v>1955831.5416666667</v>
      </c>
      <c r="H55" s="9">
        <v>0</v>
      </c>
      <c r="I55" s="9">
        <f t="shared" si="11"/>
        <v>165000</v>
      </c>
      <c r="J55" s="9">
        <f t="shared" si="12"/>
        <v>180000</v>
      </c>
      <c r="K55" s="9">
        <f t="shared" si="13"/>
        <v>1980000</v>
      </c>
      <c r="L55" s="9">
        <f t="shared" si="5"/>
        <v>4100000</v>
      </c>
      <c r="M55" s="9">
        <v>0</v>
      </c>
      <c r="N55" s="9">
        <f t="shared" si="8"/>
        <v>1644600</v>
      </c>
      <c r="O55" s="9">
        <v>0</v>
      </c>
      <c r="P55" s="8">
        <f t="shared" si="1"/>
        <v>1644600</v>
      </c>
      <c r="Q55" s="9">
        <f t="shared" si="2"/>
        <v>4544168.458333333</v>
      </c>
      <c r="R55" s="9">
        <f t="shared" si="9"/>
        <v>4855400</v>
      </c>
      <c r="S55" s="9">
        <f t="shared" si="10"/>
        <v>311231.54166666698</v>
      </c>
      <c r="T55" s="10">
        <f t="shared" si="4"/>
        <v>-6.4100082725762437</v>
      </c>
    </row>
    <row r="56" spans="1:20" x14ac:dyDescent="0.3">
      <c r="A56" s="6" t="s">
        <v>52</v>
      </c>
      <c r="B56" s="7">
        <v>1</v>
      </c>
      <c r="C56" s="8">
        <v>7000000</v>
      </c>
      <c r="D56" s="9">
        <f t="shared" si="0"/>
        <v>84000</v>
      </c>
      <c r="E56" s="9">
        <v>544700</v>
      </c>
      <c r="F56" s="9">
        <v>1485969.0416666667</v>
      </c>
      <c r="G56" s="8">
        <f t="shared" si="6"/>
        <v>2114669.041666667</v>
      </c>
      <c r="H56" s="9">
        <v>0</v>
      </c>
      <c r="I56" s="9">
        <f t="shared" si="11"/>
        <v>165000</v>
      </c>
      <c r="J56" s="9">
        <f t="shared" si="12"/>
        <v>180000</v>
      </c>
      <c r="K56" s="9">
        <f t="shared" si="13"/>
        <v>1980000</v>
      </c>
      <c r="L56" s="9">
        <f t="shared" si="5"/>
        <v>4600000</v>
      </c>
      <c r="M56" s="9">
        <v>0</v>
      </c>
      <c r="N56" s="9">
        <f t="shared" si="8"/>
        <v>1779600</v>
      </c>
      <c r="O56" s="9">
        <v>0</v>
      </c>
      <c r="P56" s="8">
        <f t="shared" si="1"/>
        <v>1779600</v>
      </c>
      <c r="Q56" s="9">
        <f t="shared" si="2"/>
        <v>4885330.958333333</v>
      </c>
      <c r="R56" s="9">
        <f t="shared" si="9"/>
        <v>5220400</v>
      </c>
      <c r="S56" s="9">
        <f t="shared" si="10"/>
        <v>335069.04166666698</v>
      </c>
      <c r="T56" s="10">
        <f t="shared" si="4"/>
        <v>-6.4184553227083549</v>
      </c>
    </row>
    <row r="57" spans="1:20" x14ac:dyDescent="0.3">
      <c r="A57" s="6" t="s">
        <v>53</v>
      </c>
      <c r="B57" s="7">
        <v>1</v>
      </c>
      <c r="C57" s="8">
        <v>7500000</v>
      </c>
      <c r="D57" s="9">
        <f t="shared" si="0"/>
        <v>90000</v>
      </c>
      <c r="E57" s="9">
        <v>584700</v>
      </c>
      <c r="F57" s="9">
        <v>1598806.5416666667</v>
      </c>
      <c r="G57" s="8">
        <f t="shared" si="6"/>
        <v>2273506.541666667</v>
      </c>
      <c r="H57" s="9">
        <v>0</v>
      </c>
      <c r="I57" s="9">
        <f t="shared" si="11"/>
        <v>165000</v>
      </c>
      <c r="J57" s="9">
        <f t="shared" si="12"/>
        <v>180000</v>
      </c>
      <c r="K57" s="9">
        <f t="shared" si="13"/>
        <v>1980000</v>
      </c>
      <c r="L57" s="9">
        <f t="shared" si="5"/>
        <v>5100000</v>
      </c>
      <c r="M57" s="9">
        <v>0</v>
      </c>
      <c r="N57" s="9">
        <f t="shared" si="8"/>
        <v>1914600</v>
      </c>
      <c r="O57" s="9">
        <v>0</v>
      </c>
      <c r="P57" s="8">
        <f t="shared" si="1"/>
        <v>1914600</v>
      </c>
      <c r="Q57" s="9">
        <f t="shared" si="2"/>
        <v>5226493.458333333</v>
      </c>
      <c r="R57" s="9">
        <f t="shared" si="9"/>
        <v>5585400</v>
      </c>
      <c r="S57" s="9">
        <f t="shared" si="10"/>
        <v>358906.54166666698</v>
      </c>
      <c r="T57" s="10">
        <f t="shared" si="4"/>
        <v>-6.4257983612036202</v>
      </c>
    </row>
    <row r="58" spans="1:20" x14ac:dyDescent="0.3">
      <c r="A58" s="12" t="s">
        <v>54</v>
      </c>
      <c r="B58" s="13">
        <v>1</v>
      </c>
      <c r="C58" s="5">
        <v>8000000</v>
      </c>
      <c r="D58" s="14">
        <f t="shared" si="0"/>
        <v>96000</v>
      </c>
      <c r="E58" s="14">
        <v>624700</v>
      </c>
      <c r="F58" s="14">
        <v>1711644.0416666667</v>
      </c>
      <c r="G58" s="5">
        <f t="shared" si="6"/>
        <v>2432344.041666667</v>
      </c>
      <c r="H58" s="9">
        <v>0</v>
      </c>
      <c r="I58" s="9">
        <f t="shared" si="11"/>
        <v>165000</v>
      </c>
      <c r="J58" s="9">
        <f t="shared" si="12"/>
        <v>180000</v>
      </c>
      <c r="K58" s="9">
        <f t="shared" si="13"/>
        <v>1980000</v>
      </c>
      <c r="L58" s="9">
        <f t="shared" si="5"/>
        <v>5600000</v>
      </c>
      <c r="M58" s="9">
        <f t="shared" ref="M58:M73" si="14">+C58-8000000</f>
        <v>0</v>
      </c>
      <c r="N58" s="9">
        <f t="shared" si="8"/>
        <v>2049600</v>
      </c>
      <c r="O58" s="14">
        <v>0</v>
      </c>
      <c r="P58" s="5">
        <f t="shared" si="1"/>
        <v>2049600</v>
      </c>
      <c r="Q58" s="9">
        <f t="shared" si="2"/>
        <v>5567655.958333333</v>
      </c>
      <c r="R58" s="9">
        <f t="shared" si="9"/>
        <v>5950400</v>
      </c>
      <c r="S58" s="9">
        <f t="shared" si="10"/>
        <v>382744.04166666698</v>
      </c>
      <c r="T58" s="10">
        <f t="shared" si="4"/>
        <v>-6.4322405496549298</v>
      </c>
    </row>
    <row r="59" spans="1:20" x14ac:dyDescent="0.3">
      <c r="A59" s="12" t="s">
        <v>55</v>
      </c>
      <c r="B59" s="13">
        <v>1</v>
      </c>
      <c r="C59" s="5">
        <v>8000001</v>
      </c>
      <c r="D59" s="14">
        <f t="shared" si="0"/>
        <v>96000.012000000002</v>
      </c>
      <c r="E59" s="14">
        <v>624700.08000000007</v>
      </c>
      <c r="F59" s="14">
        <v>1711644.2673416666</v>
      </c>
      <c r="G59" s="5">
        <f t="shared" si="6"/>
        <v>2432344.3593416666</v>
      </c>
      <c r="H59" s="9">
        <v>0</v>
      </c>
      <c r="I59" s="9">
        <f t="shared" si="11"/>
        <v>165000</v>
      </c>
      <c r="J59" s="9">
        <f t="shared" si="12"/>
        <v>180000</v>
      </c>
      <c r="K59" s="9">
        <f t="shared" si="13"/>
        <v>1980000</v>
      </c>
      <c r="L59" s="9">
        <f t="shared" si="5"/>
        <v>5600000</v>
      </c>
      <c r="M59" s="9">
        <f t="shared" si="14"/>
        <v>1</v>
      </c>
      <c r="N59" s="9">
        <f t="shared" si="8"/>
        <v>2049600.32</v>
      </c>
      <c r="O59" s="14">
        <v>0</v>
      </c>
      <c r="P59" s="5">
        <f t="shared" si="1"/>
        <v>2049600.32</v>
      </c>
      <c r="Q59" s="9">
        <f t="shared" si="2"/>
        <v>5567656.6406583339</v>
      </c>
      <c r="R59" s="9">
        <f t="shared" si="9"/>
        <v>5950400.6799999997</v>
      </c>
      <c r="S59" s="9">
        <f t="shared" si="10"/>
        <v>382744.0393416658</v>
      </c>
      <c r="T59" s="10">
        <f t="shared" si="4"/>
        <v>-6.4322397755182061</v>
      </c>
    </row>
    <row r="60" spans="1:20" x14ac:dyDescent="0.3">
      <c r="A60" s="6" t="s">
        <v>56</v>
      </c>
      <c r="B60" s="7">
        <v>1</v>
      </c>
      <c r="C60" s="8">
        <v>9000000</v>
      </c>
      <c r="D60" s="9">
        <f t="shared" si="0"/>
        <v>108000</v>
      </c>
      <c r="E60" s="9">
        <v>704700</v>
      </c>
      <c r="F60" s="9">
        <v>1937319.0416666667</v>
      </c>
      <c r="G60" s="8">
        <f t="shared" si="6"/>
        <v>2750019.041666667</v>
      </c>
      <c r="H60" s="9">
        <v>0</v>
      </c>
      <c r="I60" s="9">
        <f t="shared" si="11"/>
        <v>165000</v>
      </c>
      <c r="J60" s="9">
        <f t="shared" si="12"/>
        <v>180000</v>
      </c>
      <c r="K60" s="9">
        <f t="shared" si="13"/>
        <v>1980000</v>
      </c>
      <c r="L60" s="9">
        <f t="shared" si="5"/>
        <v>5600000</v>
      </c>
      <c r="M60" s="9">
        <f t="shared" si="14"/>
        <v>1000000</v>
      </c>
      <c r="N60" s="9">
        <f t="shared" si="8"/>
        <v>2369600</v>
      </c>
      <c r="O60" s="9">
        <v>0</v>
      </c>
      <c r="P60" s="8">
        <f t="shared" si="1"/>
        <v>2369600</v>
      </c>
      <c r="Q60" s="9">
        <f t="shared" si="2"/>
        <v>6249980.958333333</v>
      </c>
      <c r="R60" s="9">
        <f t="shared" si="9"/>
        <v>6630400</v>
      </c>
      <c r="S60" s="9">
        <f t="shared" si="10"/>
        <v>380419.04166666698</v>
      </c>
      <c r="T60" s="10">
        <f t="shared" si="4"/>
        <v>-5.7374976120093351</v>
      </c>
    </row>
    <row r="61" spans="1:20" x14ac:dyDescent="0.3">
      <c r="A61" s="6" t="s">
        <v>57</v>
      </c>
      <c r="B61" s="7">
        <v>1</v>
      </c>
      <c r="C61" s="8">
        <v>10000000</v>
      </c>
      <c r="D61" s="9">
        <f t="shared" si="0"/>
        <v>120000</v>
      </c>
      <c r="E61" s="9">
        <v>784700</v>
      </c>
      <c r="F61" s="9">
        <v>2162994.0416666665</v>
      </c>
      <c r="G61" s="8">
        <f t="shared" si="6"/>
        <v>3067694.0416666665</v>
      </c>
      <c r="H61" s="9">
        <v>0</v>
      </c>
      <c r="I61" s="9">
        <f t="shared" si="11"/>
        <v>165000</v>
      </c>
      <c r="J61" s="9">
        <f t="shared" si="12"/>
        <v>180000</v>
      </c>
      <c r="K61" s="9">
        <f t="shared" si="13"/>
        <v>1980000</v>
      </c>
      <c r="L61" s="9">
        <f t="shared" si="5"/>
        <v>5600000</v>
      </c>
      <c r="M61" s="9">
        <f t="shared" si="14"/>
        <v>2000000</v>
      </c>
      <c r="N61" s="9">
        <f t="shared" si="8"/>
        <v>2689600</v>
      </c>
      <c r="O61" s="9">
        <v>0</v>
      </c>
      <c r="P61" s="8">
        <f t="shared" si="1"/>
        <v>2689600</v>
      </c>
      <c r="Q61" s="9">
        <f t="shared" si="2"/>
        <v>6932305.958333334</v>
      </c>
      <c r="R61" s="9">
        <f t="shared" si="9"/>
        <v>7310400</v>
      </c>
      <c r="S61" s="9">
        <f t="shared" si="10"/>
        <v>378094.04166666605</v>
      </c>
      <c r="T61" s="10">
        <f t="shared" si="4"/>
        <v>-5.1720021020281521</v>
      </c>
    </row>
    <row r="62" spans="1:20" x14ac:dyDescent="0.3">
      <c r="A62" s="6" t="s">
        <v>58</v>
      </c>
      <c r="B62" s="7">
        <v>1</v>
      </c>
      <c r="C62" s="8">
        <v>11000000</v>
      </c>
      <c r="D62" s="9">
        <f t="shared" si="0"/>
        <v>132000</v>
      </c>
      <c r="E62" s="9">
        <v>864700</v>
      </c>
      <c r="F62" s="9">
        <v>2388669.0416666665</v>
      </c>
      <c r="G62" s="8">
        <f t="shared" si="6"/>
        <v>3385369.0416666665</v>
      </c>
      <c r="H62" s="9">
        <v>0</v>
      </c>
      <c r="I62" s="9">
        <f t="shared" si="11"/>
        <v>165000</v>
      </c>
      <c r="J62" s="9">
        <f t="shared" si="12"/>
        <v>180000</v>
      </c>
      <c r="K62" s="9">
        <f t="shared" si="13"/>
        <v>1980000</v>
      </c>
      <c r="L62" s="9">
        <f t="shared" si="5"/>
        <v>5600000</v>
      </c>
      <c r="M62" s="9">
        <f t="shared" si="14"/>
        <v>3000000</v>
      </c>
      <c r="N62" s="9">
        <f t="shared" si="8"/>
        <v>3009600</v>
      </c>
      <c r="O62" s="9">
        <v>0</v>
      </c>
      <c r="P62" s="8">
        <f t="shared" si="1"/>
        <v>3009600</v>
      </c>
      <c r="Q62" s="9">
        <f t="shared" si="2"/>
        <v>7614630.958333334</v>
      </c>
      <c r="R62" s="9">
        <f t="shared" si="9"/>
        <v>7990400</v>
      </c>
      <c r="S62" s="9">
        <f t="shared" si="10"/>
        <v>375769.04166666605</v>
      </c>
      <c r="T62" s="10">
        <f t="shared" si="4"/>
        <v>-4.7027563284274381</v>
      </c>
    </row>
    <row r="63" spans="1:20" x14ac:dyDescent="0.3">
      <c r="A63" s="6" t="s">
        <v>59</v>
      </c>
      <c r="B63" s="7">
        <v>1</v>
      </c>
      <c r="C63" s="8">
        <v>12000000</v>
      </c>
      <c r="D63" s="9">
        <f t="shared" si="0"/>
        <v>144000</v>
      </c>
      <c r="E63" s="9">
        <v>944700</v>
      </c>
      <c r="F63" s="9">
        <v>2614344.0416666665</v>
      </c>
      <c r="G63" s="8">
        <f t="shared" si="6"/>
        <v>3703044.0416666665</v>
      </c>
      <c r="H63" s="9">
        <v>0</v>
      </c>
      <c r="I63" s="9">
        <f t="shared" si="11"/>
        <v>165000</v>
      </c>
      <c r="J63" s="9">
        <f t="shared" si="12"/>
        <v>180000</v>
      </c>
      <c r="K63" s="9">
        <f t="shared" si="13"/>
        <v>1980000</v>
      </c>
      <c r="L63" s="9">
        <f t="shared" si="5"/>
        <v>5600000</v>
      </c>
      <c r="M63" s="9">
        <f t="shared" si="14"/>
        <v>4000000</v>
      </c>
      <c r="N63" s="9">
        <f t="shared" si="8"/>
        <v>3329600</v>
      </c>
      <c r="O63" s="9">
        <v>0</v>
      </c>
      <c r="P63" s="8">
        <f t="shared" si="1"/>
        <v>3329600</v>
      </c>
      <c r="Q63" s="9">
        <f t="shared" si="2"/>
        <v>8296955.958333334</v>
      </c>
      <c r="R63" s="9">
        <f t="shared" si="9"/>
        <v>8670400</v>
      </c>
      <c r="S63" s="9">
        <f t="shared" si="10"/>
        <v>373444.04166666605</v>
      </c>
      <c r="T63" s="10">
        <f t="shared" si="4"/>
        <v>-4.3071143392077191</v>
      </c>
    </row>
    <row r="64" spans="1:20" x14ac:dyDescent="0.3">
      <c r="A64" s="6" t="s">
        <v>60</v>
      </c>
      <c r="B64" s="7">
        <v>1</v>
      </c>
      <c r="C64" s="8">
        <v>13000000</v>
      </c>
      <c r="D64" s="9">
        <f t="shared" si="0"/>
        <v>156000</v>
      </c>
      <c r="E64" s="9">
        <v>1024699.9999999999</v>
      </c>
      <c r="F64" s="9">
        <v>2840019.0416666665</v>
      </c>
      <c r="G64" s="8">
        <f t="shared" si="6"/>
        <v>4020719.0416666665</v>
      </c>
      <c r="H64" s="9">
        <v>0</v>
      </c>
      <c r="I64" s="9">
        <f t="shared" si="11"/>
        <v>165000</v>
      </c>
      <c r="J64" s="9">
        <f t="shared" si="12"/>
        <v>180000</v>
      </c>
      <c r="K64" s="9">
        <f t="shared" si="13"/>
        <v>1980000</v>
      </c>
      <c r="L64" s="9">
        <f t="shared" si="5"/>
        <v>5600000</v>
      </c>
      <c r="M64" s="9">
        <f t="shared" si="14"/>
        <v>5000000</v>
      </c>
      <c r="N64" s="9">
        <f t="shared" si="8"/>
        <v>3649600</v>
      </c>
      <c r="O64" s="9">
        <v>0</v>
      </c>
      <c r="P64" s="8">
        <f t="shared" si="1"/>
        <v>3649600</v>
      </c>
      <c r="Q64" s="9">
        <f t="shared" si="2"/>
        <v>8979280.958333334</v>
      </c>
      <c r="R64" s="9">
        <f t="shared" si="9"/>
        <v>9350400</v>
      </c>
      <c r="S64" s="9">
        <f t="shared" si="10"/>
        <v>371119.04166666605</v>
      </c>
      <c r="T64" s="10">
        <f t="shared" si="4"/>
        <v>-3.9690178138546592</v>
      </c>
    </row>
    <row r="65" spans="1:20" x14ac:dyDescent="0.3">
      <c r="A65" s="6" t="s">
        <v>61</v>
      </c>
      <c r="B65" s="7">
        <v>1</v>
      </c>
      <c r="C65" s="8">
        <v>14000000</v>
      </c>
      <c r="D65" s="9">
        <f t="shared" si="0"/>
        <v>168000</v>
      </c>
      <c r="E65" s="9">
        <v>1104700</v>
      </c>
      <c r="F65" s="9">
        <v>3065694.0416666665</v>
      </c>
      <c r="G65" s="8">
        <f>+D65+E65+F65</f>
        <v>4338394.041666666</v>
      </c>
      <c r="H65" s="9">
        <v>0</v>
      </c>
      <c r="I65" s="9">
        <f t="shared" si="11"/>
        <v>165000</v>
      </c>
      <c r="J65" s="9">
        <f t="shared" si="12"/>
        <v>180000</v>
      </c>
      <c r="K65" s="9">
        <f t="shared" si="13"/>
        <v>1980000</v>
      </c>
      <c r="L65" s="9">
        <f t="shared" si="5"/>
        <v>5600000</v>
      </c>
      <c r="M65" s="9">
        <f t="shared" si="14"/>
        <v>6000000</v>
      </c>
      <c r="N65" s="9">
        <f t="shared" si="8"/>
        <v>3969600</v>
      </c>
      <c r="O65" s="9">
        <v>0</v>
      </c>
      <c r="P65" s="8">
        <f>+N65-O65</f>
        <v>3969600</v>
      </c>
      <c r="Q65" s="9">
        <f t="shared" si="2"/>
        <v>9661605.958333334</v>
      </c>
      <c r="R65" s="9">
        <f t="shared" si="9"/>
        <v>10030400</v>
      </c>
      <c r="S65" s="9">
        <f t="shared" si="10"/>
        <v>368794.04166666605</v>
      </c>
      <c r="T65" s="10">
        <f t="shared" si="4"/>
        <v>-3.6767630569734608</v>
      </c>
    </row>
    <row r="66" spans="1:20" x14ac:dyDescent="0.3">
      <c r="A66" s="6" t="s">
        <v>62</v>
      </c>
      <c r="B66" s="7">
        <v>1</v>
      </c>
      <c r="C66" s="8">
        <v>15000000</v>
      </c>
      <c r="D66" s="9">
        <f t="shared" si="0"/>
        <v>180000</v>
      </c>
      <c r="E66" s="9">
        <v>1184700</v>
      </c>
      <c r="F66" s="9">
        <v>3291369.0416666665</v>
      </c>
      <c r="G66" s="8">
        <f t="shared" si="6"/>
        <v>4656069.041666666</v>
      </c>
      <c r="H66" s="9">
        <v>0</v>
      </c>
      <c r="I66" s="9">
        <f t="shared" si="11"/>
        <v>165000</v>
      </c>
      <c r="J66" s="9">
        <f t="shared" si="12"/>
        <v>180000</v>
      </c>
      <c r="K66" s="9">
        <f t="shared" si="13"/>
        <v>1980000</v>
      </c>
      <c r="L66" s="9">
        <f t="shared" si="5"/>
        <v>5600000</v>
      </c>
      <c r="M66" s="9">
        <f t="shared" si="14"/>
        <v>7000000</v>
      </c>
      <c r="N66" s="9">
        <f t="shared" si="8"/>
        <v>4289600</v>
      </c>
      <c r="O66" s="9">
        <v>0</v>
      </c>
      <c r="P66" s="8">
        <f t="shared" si="1"/>
        <v>4289600</v>
      </c>
      <c r="Q66" s="9">
        <f t="shared" si="2"/>
        <v>10343930.958333334</v>
      </c>
      <c r="R66" s="9">
        <f t="shared" si="9"/>
        <v>10710400</v>
      </c>
      <c r="S66" s="9">
        <f t="shared" si="10"/>
        <v>366469.04166666605</v>
      </c>
      <c r="T66" s="10">
        <f t="shared" si="4"/>
        <v>-3.4216186292450894</v>
      </c>
    </row>
    <row r="67" spans="1:20" x14ac:dyDescent="0.3">
      <c r="A67" s="6" t="s">
        <v>63</v>
      </c>
      <c r="B67" s="7">
        <v>1</v>
      </c>
      <c r="C67" s="8">
        <v>16000000</v>
      </c>
      <c r="D67" s="9">
        <f t="shared" si="0"/>
        <v>192000</v>
      </c>
      <c r="E67" s="9">
        <v>1264700</v>
      </c>
      <c r="F67" s="9">
        <v>3517044.0416666665</v>
      </c>
      <c r="G67" s="8">
        <f t="shared" si="6"/>
        <v>4973744.041666666</v>
      </c>
      <c r="H67" s="9">
        <v>0</v>
      </c>
      <c r="I67" s="9">
        <f t="shared" si="11"/>
        <v>165000</v>
      </c>
      <c r="J67" s="9">
        <f t="shared" si="12"/>
        <v>180000</v>
      </c>
      <c r="K67" s="9">
        <f t="shared" si="13"/>
        <v>1980000</v>
      </c>
      <c r="L67" s="9">
        <f t="shared" si="5"/>
        <v>5600000</v>
      </c>
      <c r="M67" s="9">
        <f t="shared" si="14"/>
        <v>8000000</v>
      </c>
      <c r="N67" s="9">
        <f t="shared" si="8"/>
        <v>4609600</v>
      </c>
      <c r="O67" s="9">
        <v>0</v>
      </c>
      <c r="P67" s="8">
        <f t="shared" si="1"/>
        <v>4609600</v>
      </c>
      <c r="Q67" s="9">
        <f t="shared" si="2"/>
        <v>11026255.958333334</v>
      </c>
      <c r="R67" s="9">
        <f t="shared" si="9"/>
        <v>11390400</v>
      </c>
      <c r="S67" s="9">
        <f t="shared" si="10"/>
        <v>364144.04166666605</v>
      </c>
      <c r="T67" s="10">
        <f t="shared" si="4"/>
        <v>-3.1969381379641284</v>
      </c>
    </row>
    <row r="68" spans="1:20" x14ac:dyDescent="0.3">
      <c r="A68" s="6" t="s">
        <v>64</v>
      </c>
      <c r="B68" s="7">
        <v>1</v>
      </c>
      <c r="C68" s="8">
        <v>17000000</v>
      </c>
      <c r="D68" s="9">
        <f t="shared" si="0"/>
        <v>204000</v>
      </c>
      <c r="E68" s="9">
        <v>1344700</v>
      </c>
      <c r="F68" s="9">
        <v>3742719.0416666665</v>
      </c>
      <c r="G68" s="8">
        <f t="shared" si="6"/>
        <v>5291419.041666666</v>
      </c>
      <c r="H68" s="9">
        <v>0</v>
      </c>
      <c r="I68" s="9">
        <f t="shared" si="11"/>
        <v>165000</v>
      </c>
      <c r="J68" s="9">
        <f t="shared" si="12"/>
        <v>180000</v>
      </c>
      <c r="K68" s="9">
        <f t="shared" si="13"/>
        <v>1980000</v>
      </c>
      <c r="L68" s="9">
        <f t="shared" si="5"/>
        <v>5600000</v>
      </c>
      <c r="M68" s="9">
        <f t="shared" si="14"/>
        <v>9000000</v>
      </c>
      <c r="N68" s="9">
        <f t="shared" si="8"/>
        <v>4929600</v>
      </c>
      <c r="O68" s="9">
        <v>0</v>
      </c>
      <c r="P68" s="8">
        <f t="shared" si="1"/>
        <v>4929600</v>
      </c>
      <c r="Q68" s="9">
        <f t="shared" si="2"/>
        <v>11708580.958333334</v>
      </c>
      <c r="R68" s="9">
        <f t="shared" si="9"/>
        <v>12070400</v>
      </c>
      <c r="S68" s="9">
        <f t="shared" si="10"/>
        <v>361819.04166666605</v>
      </c>
      <c r="T68" s="10">
        <f t="shared" si="4"/>
        <v>-2.9975729194282383</v>
      </c>
    </row>
    <row r="69" spans="1:20" x14ac:dyDescent="0.3">
      <c r="A69" s="6" t="s">
        <v>65</v>
      </c>
      <c r="B69" s="7">
        <v>1</v>
      </c>
      <c r="C69" s="8">
        <v>18000000</v>
      </c>
      <c r="D69" s="9">
        <f t="shared" si="0"/>
        <v>216000</v>
      </c>
      <c r="E69" s="9">
        <v>1424700</v>
      </c>
      <c r="F69" s="9">
        <v>3968394.0416666665</v>
      </c>
      <c r="G69" s="8">
        <f t="shared" si="6"/>
        <v>5609094.041666666</v>
      </c>
      <c r="H69" s="9">
        <v>0</v>
      </c>
      <c r="I69" s="9">
        <f t="shared" si="11"/>
        <v>165000</v>
      </c>
      <c r="J69" s="9">
        <f t="shared" si="12"/>
        <v>180000</v>
      </c>
      <c r="K69" s="9">
        <f t="shared" si="13"/>
        <v>1980000</v>
      </c>
      <c r="L69" s="9">
        <f t="shared" si="5"/>
        <v>5600000</v>
      </c>
      <c r="M69" s="9">
        <f t="shared" si="14"/>
        <v>10000000</v>
      </c>
      <c r="N69" s="9">
        <f t="shared" si="8"/>
        <v>5249600</v>
      </c>
      <c r="O69" s="9">
        <v>0</v>
      </c>
      <c r="P69" s="8">
        <f t="shared" si="1"/>
        <v>5249600</v>
      </c>
      <c r="Q69" s="9">
        <f t="shared" si="2"/>
        <v>12390905.958333334</v>
      </c>
      <c r="R69" s="9">
        <f t="shared" si="9"/>
        <v>12750400</v>
      </c>
      <c r="S69" s="9">
        <f t="shared" si="10"/>
        <v>359494.04166666605</v>
      </c>
      <c r="T69" s="10">
        <f t="shared" si="4"/>
        <v>-2.8194726570669628</v>
      </c>
    </row>
    <row r="70" spans="1:20" x14ac:dyDescent="0.3">
      <c r="A70" s="6" t="s">
        <v>66</v>
      </c>
      <c r="B70" s="7">
        <v>1</v>
      </c>
      <c r="C70" s="8">
        <v>19000000</v>
      </c>
      <c r="D70" s="9">
        <f t="shared" si="0"/>
        <v>228000</v>
      </c>
      <c r="E70" s="9">
        <v>1504700</v>
      </c>
      <c r="F70" s="9">
        <v>4194069.0416666665</v>
      </c>
      <c r="G70" s="8">
        <f t="shared" si="6"/>
        <v>5926769.041666666</v>
      </c>
      <c r="H70" s="9">
        <v>0</v>
      </c>
      <c r="I70" s="9">
        <f t="shared" si="11"/>
        <v>165000</v>
      </c>
      <c r="J70" s="9">
        <f t="shared" si="12"/>
        <v>180000</v>
      </c>
      <c r="K70" s="9">
        <f t="shared" si="13"/>
        <v>1980000</v>
      </c>
      <c r="L70" s="9">
        <f t="shared" si="5"/>
        <v>5600000</v>
      </c>
      <c r="M70" s="9">
        <f t="shared" si="14"/>
        <v>11000000</v>
      </c>
      <c r="N70" s="9">
        <f t="shared" si="8"/>
        <v>5569600</v>
      </c>
      <c r="O70" s="9">
        <v>0</v>
      </c>
      <c r="P70" s="8">
        <f t="shared" si="1"/>
        <v>5569600</v>
      </c>
      <c r="Q70" s="9">
        <f t="shared" si="2"/>
        <v>13073230.958333334</v>
      </c>
      <c r="R70" s="9">
        <f t="shared" si="9"/>
        <v>13430400</v>
      </c>
      <c r="S70" s="9">
        <f t="shared" si="10"/>
        <v>357169.04166666605</v>
      </c>
      <c r="T70" s="10">
        <f t="shared" si="4"/>
        <v>-2.659407327158283</v>
      </c>
    </row>
    <row r="71" spans="1:20" x14ac:dyDescent="0.3">
      <c r="A71" s="6" t="s">
        <v>67</v>
      </c>
      <c r="B71" s="7">
        <v>1</v>
      </c>
      <c r="C71" s="8">
        <v>20000000</v>
      </c>
      <c r="D71" s="9">
        <f t="shared" si="0"/>
        <v>240000</v>
      </c>
      <c r="E71" s="9">
        <v>1584700</v>
      </c>
      <c r="F71" s="9">
        <v>4419744.041666666</v>
      </c>
      <c r="G71" s="8">
        <f t="shared" si="6"/>
        <v>6244444.041666666</v>
      </c>
      <c r="H71" s="9">
        <v>0</v>
      </c>
      <c r="I71" s="9">
        <f t="shared" si="11"/>
        <v>165000</v>
      </c>
      <c r="J71" s="9">
        <f t="shared" si="12"/>
        <v>180000</v>
      </c>
      <c r="K71" s="9">
        <f t="shared" si="13"/>
        <v>1980000</v>
      </c>
      <c r="L71" s="9">
        <f t="shared" si="5"/>
        <v>5600000</v>
      </c>
      <c r="M71" s="9">
        <f t="shared" si="14"/>
        <v>12000000</v>
      </c>
      <c r="N71" s="9">
        <f t="shared" si="8"/>
        <v>5889600</v>
      </c>
      <c r="O71" s="9">
        <v>0</v>
      </c>
      <c r="P71" s="8">
        <f t="shared" si="1"/>
        <v>5889600</v>
      </c>
      <c r="Q71" s="9">
        <f t="shared" si="2"/>
        <v>13755555.958333334</v>
      </c>
      <c r="R71" s="9">
        <f t="shared" si="9"/>
        <v>14110400</v>
      </c>
      <c r="S71" s="9">
        <f t="shared" si="10"/>
        <v>354844.04166666605</v>
      </c>
      <c r="T71" s="10">
        <f t="shared" si="4"/>
        <v>-2.5147695435045501</v>
      </c>
    </row>
    <row r="72" spans="1:20" x14ac:dyDescent="0.3">
      <c r="A72" s="6" t="s">
        <v>68</v>
      </c>
      <c r="B72" s="7">
        <v>1</v>
      </c>
      <c r="C72" s="8">
        <v>25000000</v>
      </c>
      <c r="D72" s="9">
        <f t="shared" si="0"/>
        <v>300000</v>
      </c>
      <c r="E72" s="9">
        <v>1984700.0000000002</v>
      </c>
      <c r="F72" s="9">
        <v>5548119.041666666</v>
      </c>
      <c r="G72" s="8">
        <f t="shared" si="6"/>
        <v>7832819.041666666</v>
      </c>
      <c r="H72" s="9">
        <v>0</v>
      </c>
      <c r="I72" s="9">
        <f t="shared" si="11"/>
        <v>165000</v>
      </c>
      <c r="J72" s="9">
        <f t="shared" si="12"/>
        <v>180000</v>
      </c>
      <c r="K72" s="9">
        <f t="shared" si="13"/>
        <v>1980000</v>
      </c>
      <c r="L72" s="9">
        <f t="shared" si="5"/>
        <v>5600000</v>
      </c>
      <c r="M72" s="9">
        <f t="shared" si="14"/>
        <v>17000000</v>
      </c>
      <c r="N72" s="9">
        <f t="shared" si="8"/>
        <v>7489600</v>
      </c>
      <c r="O72" s="9">
        <v>0</v>
      </c>
      <c r="P72" s="8">
        <f t="shared" si="1"/>
        <v>7489600</v>
      </c>
      <c r="Q72" s="9">
        <f t="shared" si="2"/>
        <v>17167180.958333336</v>
      </c>
      <c r="R72" s="9">
        <f t="shared" si="9"/>
        <v>17510400</v>
      </c>
      <c r="S72" s="9">
        <f t="shared" si="10"/>
        <v>343219.04166666418</v>
      </c>
      <c r="T72" s="10">
        <f t="shared" si="4"/>
        <v>-1.9600868150736943</v>
      </c>
    </row>
    <row r="73" spans="1:20" x14ac:dyDescent="0.3">
      <c r="A73" s="6" t="s">
        <v>69</v>
      </c>
      <c r="B73" s="7">
        <v>1</v>
      </c>
      <c r="C73" s="8">
        <v>30000000</v>
      </c>
      <c r="D73" s="9">
        <f>+C73*1.2%</f>
        <v>360000</v>
      </c>
      <c r="E73" s="9">
        <v>2384700</v>
      </c>
      <c r="F73" s="9">
        <v>6676494.041666666</v>
      </c>
      <c r="G73" s="8">
        <f>+D73+E73+F73</f>
        <v>9421194.041666666</v>
      </c>
      <c r="H73" s="9">
        <v>0</v>
      </c>
      <c r="I73" s="9">
        <f t="shared" si="11"/>
        <v>165000</v>
      </c>
      <c r="J73" s="9">
        <f t="shared" si="12"/>
        <v>180000</v>
      </c>
      <c r="K73" s="9">
        <f t="shared" si="13"/>
        <v>1980000</v>
      </c>
      <c r="L73" s="9">
        <f>IF(C73&lt;2400000,0,MIN(C73,8000000)-2400000)</f>
        <v>5600000</v>
      </c>
      <c r="M73" s="9">
        <f t="shared" si="14"/>
        <v>22000000</v>
      </c>
      <c r="N73" s="9">
        <f>0+(I73*16%)+(J73*20%)+(K73*24%)+(L73*27%)+(M73*32%)</f>
        <v>9089600</v>
      </c>
      <c r="O73" s="9">
        <v>0</v>
      </c>
      <c r="P73" s="8">
        <f>+N73-O73</f>
        <v>9089600</v>
      </c>
      <c r="Q73" s="9">
        <f t="shared" ref="Q73" si="15">+C73-G73</f>
        <v>20578805.958333336</v>
      </c>
      <c r="R73" s="9">
        <f t="shared" si="9"/>
        <v>20910400</v>
      </c>
      <c r="S73" s="9">
        <f t="shared" ref="S73" si="16">+R73-Q73</f>
        <v>331594.04166666418</v>
      </c>
      <c r="T73" s="10">
        <f t="shared" ref="T73" si="17">+(Q73-R73)/R73*100</f>
        <v>-1.5857852631545271</v>
      </c>
    </row>
  </sheetData>
  <mergeCells count="16">
    <mergeCell ref="S5:S7"/>
    <mergeCell ref="T5:T7"/>
    <mergeCell ref="G6:G7"/>
    <mergeCell ref="P6:P7"/>
    <mergeCell ref="N6:N7"/>
    <mergeCell ref="O6:O7"/>
    <mergeCell ref="D5:G5"/>
    <mergeCell ref="H5:P5"/>
    <mergeCell ref="D6:D7"/>
    <mergeCell ref="E6:E7"/>
    <mergeCell ref="F6:F7"/>
    <mergeCell ref="A5:A7"/>
    <mergeCell ref="B5:B7"/>
    <mergeCell ref="C5:C7"/>
    <mergeCell ref="Q5:Q7"/>
    <mergeCell ref="R5:R7"/>
  </mergeCells>
  <phoneticPr fontId="2" type="noConversion"/>
  <pageMargins left="0.7" right="0.7" top="0.75" bottom="0.75" header="0.3" footer="0.3"/>
  <pageSetup paperSize="9" scale="69"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88BD1A-488B-4F02-A735-8E2E4AD45246}">
  <dimension ref="A1"/>
  <sheetViews>
    <sheetView topLeftCell="A21" workbookViewId="0">
      <selection activeCell="K25" sqref="K25"/>
    </sheetView>
  </sheetViews>
  <sheetFormatPr baseColWidth="10" defaultRowHeight="14.5" x14ac:dyDescent="0.35"/>
  <sheetData/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B1870-5142-4F4F-9BBD-1AB9E525565C}">
  <dimension ref="A4:T73"/>
  <sheetViews>
    <sheetView workbookViewId="0">
      <pane ySplit="7" topLeftCell="A8" activePane="bottomLeft" state="frozen"/>
      <selection pane="bottomLeft" activeCell="E10" sqref="E10:E11"/>
    </sheetView>
  </sheetViews>
  <sheetFormatPr baseColWidth="10" defaultColWidth="14.54296875" defaultRowHeight="13" x14ac:dyDescent="0.3"/>
  <cols>
    <col min="1" max="1" width="7" style="11" bestFit="1" customWidth="1"/>
    <col min="2" max="2" width="9.453125" style="16" bestFit="1" customWidth="1"/>
    <col min="3" max="3" width="10.90625" style="11" customWidth="1"/>
    <col min="4" max="4" width="8.54296875" style="11" bestFit="1" customWidth="1"/>
    <col min="5" max="6" width="10" style="11" bestFit="1" customWidth="1"/>
    <col min="7" max="7" width="10.08984375" style="11" bestFit="1" customWidth="1"/>
    <col min="8" max="8" width="7.54296875" style="11" bestFit="1" customWidth="1"/>
    <col min="9" max="10" width="8.54296875" style="11" bestFit="1" customWidth="1"/>
    <col min="11" max="11" width="9" style="11" bestFit="1" customWidth="1"/>
    <col min="12" max="12" width="10" style="11" bestFit="1" customWidth="1"/>
    <col min="13" max="13" width="9.90625" style="11" bestFit="1" customWidth="1"/>
    <col min="14" max="14" width="11.90625" style="17" bestFit="1" customWidth="1"/>
    <col min="15" max="15" width="13.453125" style="11" customWidth="1"/>
    <col min="16" max="16" width="11.1796875" style="11" customWidth="1"/>
    <col min="17" max="18" width="11.6328125" style="11" bestFit="1" customWidth="1"/>
    <col min="19" max="19" width="10.1796875" style="11" customWidth="1"/>
    <col min="20" max="20" width="8.6328125" style="11" customWidth="1"/>
    <col min="21" max="16384" width="14.54296875" style="11"/>
  </cols>
  <sheetData>
    <row r="4" spans="1:20" ht="11.4" customHeight="1" x14ac:dyDescent="0.3"/>
    <row r="5" spans="1:20" s="2" customFormat="1" ht="27" customHeight="1" x14ac:dyDescent="0.3">
      <c r="A5" s="26" t="s">
        <v>70</v>
      </c>
      <c r="B5" s="29" t="s">
        <v>3</v>
      </c>
      <c r="C5" s="32" t="s">
        <v>73</v>
      </c>
      <c r="D5" s="41" t="s">
        <v>71</v>
      </c>
      <c r="E5" s="42"/>
      <c r="F5" s="42"/>
      <c r="G5" s="43"/>
      <c r="H5" s="44" t="s">
        <v>72</v>
      </c>
      <c r="I5" s="45"/>
      <c r="J5" s="45"/>
      <c r="K5" s="45"/>
      <c r="L5" s="45"/>
      <c r="M5" s="45"/>
      <c r="N5" s="45"/>
      <c r="O5" s="45"/>
      <c r="P5" s="46"/>
      <c r="Q5" s="26" t="s">
        <v>89</v>
      </c>
      <c r="R5" s="26" t="s">
        <v>90</v>
      </c>
      <c r="S5" s="32" t="s">
        <v>88</v>
      </c>
      <c r="T5" s="32" t="s">
        <v>74</v>
      </c>
    </row>
    <row r="6" spans="1:20" s="2" customFormat="1" ht="38.4" customHeight="1" x14ac:dyDescent="0.3">
      <c r="A6" s="27"/>
      <c r="B6" s="30"/>
      <c r="C6" s="33"/>
      <c r="D6" s="47" t="s">
        <v>0</v>
      </c>
      <c r="E6" s="47" t="s">
        <v>1</v>
      </c>
      <c r="F6" s="47" t="s">
        <v>2</v>
      </c>
      <c r="G6" s="35" t="s">
        <v>81</v>
      </c>
      <c r="H6" s="3" t="s">
        <v>75</v>
      </c>
      <c r="I6" s="3" t="s">
        <v>76</v>
      </c>
      <c r="J6" s="3" t="s">
        <v>78</v>
      </c>
      <c r="K6" s="3" t="s">
        <v>77</v>
      </c>
      <c r="L6" s="3" t="s">
        <v>79</v>
      </c>
      <c r="M6" s="4" t="s">
        <v>80</v>
      </c>
      <c r="N6" s="37" t="s">
        <v>83</v>
      </c>
      <c r="O6" s="49" t="s">
        <v>84</v>
      </c>
      <c r="P6" s="35" t="s">
        <v>85</v>
      </c>
      <c r="Q6" s="27"/>
      <c r="R6" s="27"/>
      <c r="S6" s="33"/>
      <c r="T6" s="33"/>
    </row>
    <row r="7" spans="1:20" s="2" customFormat="1" x14ac:dyDescent="0.3">
      <c r="A7" s="28"/>
      <c r="B7" s="31"/>
      <c r="C7" s="34"/>
      <c r="D7" s="48"/>
      <c r="E7" s="48"/>
      <c r="F7" s="48"/>
      <c r="G7" s="36"/>
      <c r="H7" s="5">
        <v>75000</v>
      </c>
      <c r="I7" s="5">
        <f>240000-75000</f>
        <v>165000</v>
      </c>
      <c r="J7" s="5">
        <f>420000-240000</f>
        <v>180000</v>
      </c>
      <c r="K7" s="5">
        <f>2400000-420000</f>
        <v>1980000</v>
      </c>
      <c r="L7" s="5">
        <f>8000000-2400000</f>
        <v>5600000</v>
      </c>
      <c r="M7" s="5" t="s">
        <v>82</v>
      </c>
      <c r="N7" s="38"/>
      <c r="O7" s="49"/>
      <c r="P7" s="36"/>
      <c r="Q7" s="28"/>
      <c r="R7" s="28"/>
      <c r="S7" s="34"/>
      <c r="T7" s="34"/>
    </row>
    <row r="8" spans="1:20" x14ac:dyDescent="0.3">
      <c r="A8" s="6" t="s">
        <v>4</v>
      </c>
      <c r="B8" s="7">
        <v>3.5</v>
      </c>
      <c r="C8" s="8">
        <v>75000</v>
      </c>
      <c r="D8" s="9">
        <f t="shared" ref="D8:D72" si="0">+C8*1.2%</f>
        <v>900</v>
      </c>
      <c r="E8" s="9"/>
      <c r="F8" s="9">
        <v>0</v>
      </c>
      <c r="G8" s="8"/>
      <c r="H8" s="9"/>
      <c r="I8" s="9"/>
      <c r="J8" s="9"/>
      <c r="K8" s="9"/>
      <c r="L8" s="9"/>
      <c r="M8" s="9"/>
      <c r="N8" s="9"/>
      <c r="O8" s="9">
        <v>27500</v>
      </c>
      <c r="P8" s="8"/>
      <c r="Q8" s="9">
        <f>+C8-G8</f>
        <v>75000</v>
      </c>
      <c r="R8" s="9">
        <f>+C8-0</f>
        <v>75000</v>
      </c>
      <c r="S8" s="9">
        <f>+R8-Q8</f>
        <v>0</v>
      </c>
      <c r="T8" s="10">
        <f>+(Q8-R8)/R8*100</f>
        <v>0</v>
      </c>
    </row>
    <row r="9" spans="1:20" x14ac:dyDescent="0.3">
      <c r="A9" s="6" t="s">
        <v>5</v>
      </c>
      <c r="B9" s="7">
        <v>3.5</v>
      </c>
      <c r="C9" s="8">
        <v>75001</v>
      </c>
      <c r="D9" s="9">
        <f t="shared" si="0"/>
        <v>900.01200000000006</v>
      </c>
      <c r="E9" s="9"/>
      <c r="F9" s="9">
        <v>0</v>
      </c>
      <c r="G9" s="8">
        <f t="shared" ref="G9:G72" si="1">+D9+E9+F9</f>
        <v>900.01200000000006</v>
      </c>
      <c r="H9" s="9">
        <v>0</v>
      </c>
      <c r="I9" s="9">
        <f>IF(C9&lt;75000,0,MIN(C9,240000)-75000)</f>
        <v>1</v>
      </c>
      <c r="J9" s="9">
        <v>0</v>
      </c>
      <c r="K9" s="9">
        <v>0</v>
      </c>
      <c r="L9" s="9">
        <f>IF(C9&lt;2400000,0,MIN(C9,8000000)-2400000)</f>
        <v>0</v>
      </c>
      <c r="M9" s="9">
        <v>0</v>
      </c>
      <c r="N9" s="9">
        <f>0+(I9*16%)+(J9*20%)+(K9*24%)+(L9*27%)+(M9*32%)</f>
        <v>0.16</v>
      </c>
      <c r="O9" s="9">
        <v>27500</v>
      </c>
      <c r="P9" s="8">
        <f t="shared" ref="P9:P72" si="2">+N9-O9</f>
        <v>-27499.84</v>
      </c>
      <c r="Q9" s="9">
        <f t="shared" ref="Q9:Q72" si="3">+C9-G9</f>
        <v>74100.987999999998</v>
      </c>
      <c r="R9" s="9">
        <f t="shared" ref="R9:R14" si="4">+C9-0</f>
        <v>75001</v>
      </c>
      <c r="S9" s="9">
        <f t="shared" ref="S9:S72" si="5">+R9-Q9</f>
        <v>900.01200000000244</v>
      </c>
      <c r="T9" s="10">
        <f t="shared" ref="T9:T72" si="6">+(Q9-R9)/R9*100</f>
        <v>-1.2000000000000033</v>
      </c>
    </row>
    <row r="10" spans="1:20" x14ac:dyDescent="0.3">
      <c r="A10" s="6" t="s">
        <v>6</v>
      </c>
      <c r="B10" s="7">
        <v>3.5</v>
      </c>
      <c r="C10" s="8">
        <v>130000</v>
      </c>
      <c r="D10" s="9">
        <f t="shared" si="0"/>
        <v>1560</v>
      </c>
      <c r="E10" s="9">
        <v>450</v>
      </c>
      <c r="F10" s="9">
        <v>0</v>
      </c>
      <c r="G10" s="8">
        <f t="shared" si="1"/>
        <v>2010</v>
      </c>
      <c r="H10" s="9">
        <v>0</v>
      </c>
      <c r="I10" s="9">
        <f>IF(C10&lt;75000,0,MIN(C10,240000)-75000)</f>
        <v>55000</v>
      </c>
      <c r="J10" s="9">
        <v>0</v>
      </c>
      <c r="K10" s="9">
        <v>0</v>
      </c>
      <c r="L10" s="9">
        <f t="shared" ref="L10:L72" si="7">IF(C10&lt;2400000,0,MIN(C10,8000000)-2400000)</f>
        <v>0</v>
      </c>
      <c r="M10" s="9">
        <v>0</v>
      </c>
      <c r="N10" s="9">
        <f t="shared" ref="N10:N72" si="8">0+(I10*16%)+(J10*20%)+(K10*24%)+(L10*27%)+(M10*32%)</f>
        <v>8800</v>
      </c>
      <c r="O10" s="9">
        <v>27500</v>
      </c>
      <c r="P10" s="8">
        <f t="shared" si="2"/>
        <v>-18700</v>
      </c>
      <c r="Q10" s="9">
        <f t="shared" si="3"/>
        <v>127990</v>
      </c>
      <c r="R10" s="9">
        <f t="shared" si="4"/>
        <v>130000</v>
      </c>
      <c r="S10" s="9">
        <f>+R10-Q10</f>
        <v>2010</v>
      </c>
      <c r="T10" s="10">
        <f t="shared" si="6"/>
        <v>-1.5461538461538462</v>
      </c>
    </row>
    <row r="11" spans="1:20" x14ac:dyDescent="0.3">
      <c r="A11" s="6" t="s">
        <v>7</v>
      </c>
      <c r="B11" s="7">
        <v>3.5</v>
      </c>
      <c r="C11" s="8">
        <v>150000</v>
      </c>
      <c r="D11" s="9">
        <f t="shared" si="0"/>
        <v>1800</v>
      </c>
      <c r="E11" s="9">
        <v>750</v>
      </c>
      <c r="F11" s="9">
        <v>1179</v>
      </c>
      <c r="G11" s="8">
        <f t="shared" si="1"/>
        <v>3729</v>
      </c>
      <c r="H11" s="9">
        <v>0</v>
      </c>
      <c r="I11" s="9">
        <f t="shared" ref="I11" si="9">IF(C11&lt;75000,0,MIN(C11,240000)-75000)</f>
        <v>75000</v>
      </c>
      <c r="J11" s="9">
        <v>0</v>
      </c>
      <c r="K11" s="9">
        <v>0</v>
      </c>
      <c r="L11" s="9">
        <f t="shared" si="7"/>
        <v>0</v>
      </c>
      <c r="M11" s="9">
        <v>0</v>
      </c>
      <c r="N11" s="9">
        <f t="shared" si="8"/>
        <v>12000</v>
      </c>
      <c r="O11" s="9">
        <v>27500</v>
      </c>
      <c r="P11" s="8">
        <f t="shared" si="2"/>
        <v>-15500</v>
      </c>
      <c r="Q11" s="9">
        <f t="shared" si="3"/>
        <v>146271</v>
      </c>
      <c r="R11" s="9">
        <f t="shared" si="4"/>
        <v>150000</v>
      </c>
      <c r="S11" s="9">
        <f t="shared" si="5"/>
        <v>3729</v>
      </c>
      <c r="T11" s="10">
        <f t="shared" si="6"/>
        <v>-2.4860000000000002</v>
      </c>
    </row>
    <row r="12" spans="1:20" x14ac:dyDescent="0.3">
      <c r="A12" s="6" t="s">
        <v>8</v>
      </c>
      <c r="B12" s="7">
        <v>3.5</v>
      </c>
      <c r="C12" s="8">
        <v>200000</v>
      </c>
      <c r="D12" s="9">
        <f t="shared" si="0"/>
        <v>2400</v>
      </c>
      <c r="E12" s="9">
        <v>2700</v>
      </c>
      <c r="F12" s="9">
        <v>4015</v>
      </c>
      <c r="G12" s="8">
        <f t="shared" si="1"/>
        <v>9115</v>
      </c>
      <c r="H12" s="9">
        <v>0</v>
      </c>
      <c r="I12" s="9">
        <f>IF(C12&lt;75000,0,MIN(C12,240000)-75000)</f>
        <v>125000</v>
      </c>
      <c r="J12" s="9">
        <v>0</v>
      </c>
      <c r="K12" s="9">
        <v>0</v>
      </c>
      <c r="L12" s="9">
        <f t="shared" si="7"/>
        <v>0</v>
      </c>
      <c r="M12" s="9">
        <v>0</v>
      </c>
      <c r="N12" s="9">
        <f t="shared" si="8"/>
        <v>20000</v>
      </c>
      <c r="O12" s="9">
        <v>27500</v>
      </c>
      <c r="P12" s="8">
        <f t="shared" si="2"/>
        <v>-7500</v>
      </c>
      <c r="Q12" s="9">
        <f t="shared" si="3"/>
        <v>190885</v>
      </c>
      <c r="R12" s="9">
        <f t="shared" si="4"/>
        <v>200000</v>
      </c>
      <c r="S12" s="9">
        <f t="shared" si="5"/>
        <v>9115</v>
      </c>
      <c r="T12" s="10">
        <f t="shared" si="6"/>
        <v>-4.5575000000000001</v>
      </c>
    </row>
    <row r="13" spans="1:20" x14ac:dyDescent="0.3">
      <c r="A13" s="12" t="s">
        <v>9</v>
      </c>
      <c r="B13" s="13">
        <v>3.5</v>
      </c>
      <c r="C13" s="5">
        <v>240000</v>
      </c>
      <c r="D13" s="14">
        <f t="shared" si="0"/>
        <v>2880</v>
      </c>
      <c r="E13" s="14">
        <v>4300</v>
      </c>
      <c r="F13" s="14">
        <v>6327</v>
      </c>
      <c r="G13" s="5">
        <f t="shared" si="1"/>
        <v>13507</v>
      </c>
      <c r="H13" s="9">
        <v>0</v>
      </c>
      <c r="I13" s="9">
        <f>IF(C13&lt;75000,0,MIN(C13,240000)-75000)</f>
        <v>165000</v>
      </c>
      <c r="J13" s="9">
        <v>0</v>
      </c>
      <c r="K13" s="9">
        <v>0</v>
      </c>
      <c r="L13" s="9">
        <f t="shared" si="7"/>
        <v>0</v>
      </c>
      <c r="M13" s="9">
        <v>0</v>
      </c>
      <c r="N13" s="9">
        <f t="shared" si="8"/>
        <v>26400</v>
      </c>
      <c r="O13" s="9">
        <v>27500</v>
      </c>
      <c r="P13" s="5">
        <f t="shared" si="2"/>
        <v>-1100</v>
      </c>
      <c r="Q13" s="9">
        <f t="shared" si="3"/>
        <v>226493</v>
      </c>
      <c r="R13" s="9">
        <f t="shared" si="4"/>
        <v>240000</v>
      </c>
      <c r="S13" s="9">
        <f t="shared" si="5"/>
        <v>13507</v>
      </c>
      <c r="T13" s="10">
        <f t="shared" si="6"/>
        <v>-5.6279166666666667</v>
      </c>
    </row>
    <row r="14" spans="1:20" x14ac:dyDescent="0.3">
      <c r="A14" s="12" t="s">
        <v>10</v>
      </c>
      <c r="B14" s="13">
        <v>3.5</v>
      </c>
      <c r="C14" s="5">
        <v>240001</v>
      </c>
      <c r="D14" s="14">
        <f t="shared" si="0"/>
        <v>2880.0120000000002</v>
      </c>
      <c r="E14" s="14">
        <v>4300</v>
      </c>
      <c r="F14" s="14">
        <v>6327</v>
      </c>
      <c r="G14" s="5">
        <f t="shared" si="1"/>
        <v>13507.012000000001</v>
      </c>
      <c r="H14" s="9">
        <v>0</v>
      </c>
      <c r="I14" s="9">
        <f t="shared" ref="I14:I73" si="10">IF(C14&lt;75000,0,MIN(C14,240000)-75000)</f>
        <v>165000</v>
      </c>
      <c r="J14" s="9">
        <f>IF(C14&lt;24000,0,MIN(C14,420000)-240000)</f>
        <v>1</v>
      </c>
      <c r="K14" s="9">
        <v>0</v>
      </c>
      <c r="L14" s="9">
        <f t="shared" si="7"/>
        <v>0</v>
      </c>
      <c r="M14" s="9">
        <v>0</v>
      </c>
      <c r="N14" s="9">
        <f t="shared" si="8"/>
        <v>26400.2</v>
      </c>
      <c r="O14" s="9">
        <v>27500</v>
      </c>
      <c r="P14" s="5">
        <f t="shared" si="2"/>
        <v>-1099.7999999999993</v>
      </c>
      <c r="Q14" s="9">
        <f t="shared" si="3"/>
        <v>226493.98800000001</v>
      </c>
      <c r="R14" s="9">
        <f t="shared" si="4"/>
        <v>240001</v>
      </c>
      <c r="S14" s="9">
        <f t="shared" si="5"/>
        <v>13507.011999999988</v>
      </c>
      <c r="T14" s="10">
        <f t="shared" si="6"/>
        <v>-5.627898217090757</v>
      </c>
    </row>
    <row r="15" spans="1:20" x14ac:dyDescent="0.3">
      <c r="A15" s="6" t="s">
        <v>11</v>
      </c>
      <c r="B15" s="7">
        <v>3.5</v>
      </c>
      <c r="C15" s="8">
        <v>270000</v>
      </c>
      <c r="D15" s="9">
        <f t="shared" si="0"/>
        <v>3240</v>
      </c>
      <c r="E15" s="9">
        <v>6300</v>
      </c>
      <c r="F15" s="9">
        <v>8624</v>
      </c>
      <c r="G15" s="8">
        <f t="shared" si="1"/>
        <v>18164</v>
      </c>
      <c r="H15" s="9">
        <v>0</v>
      </c>
      <c r="I15" s="9">
        <f t="shared" si="10"/>
        <v>165000</v>
      </c>
      <c r="J15" s="9">
        <f>IF(C15&lt;24000,0,MIN(C15,420000)-240000)</f>
        <v>30000</v>
      </c>
      <c r="K15" s="9">
        <v>0</v>
      </c>
      <c r="L15" s="9">
        <f t="shared" si="7"/>
        <v>0</v>
      </c>
      <c r="M15" s="9">
        <v>0</v>
      </c>
      <c r="N15" s="9">
        <f t="shared" si="8"/>
        <v>32400</v>
      </c>
      <c r="O15" s="9">
        <v>27500</v>
      </c>
      <c r="P15" s="8">
        <f t="shared" si="2"/>
        <v>4900</v>
      </c>
      <c r="Q15" s="9">
        <f t="shared" si="3"/>
        <v>251836</v>
      </c>
      <c r="R15" s="9">
        <f>+C15-P15</f>
        <v>265100</v>
      </c>
      <c r="S15" s="9">
        <f t="shared" si="5"/>
        <v>13264</v>
      </c>
      <c r="T15" s="10">
        <f t="shared" si="6"/>
        <v>-5.0033949453036586</v>
      </c>
    </row>
    <row r="16" spans="1:20" x14ac:dyDescent="0.3">
      <c r="A16" s="6" t="s">
        <v>12</v>
      </c>
      <c r="B16" s="7">
        <v>3.5</v>
      </c>
      <c r="C16" s="8">
        <v>300000</v>
      </c>
      <c r="D16" s="9">
        <f t="shared" si="0"/>
        <v>3600</v>
      </c>
      <c r="E16" s="9">
        <v>8700</v>
      </c>
      <c r="F16" s="9">
        <v>10979</v>
      </c>
      <c r="G16" s="8">
        <f t="shared" si="1"/>
        <v>23279</v>
      </c>
      <c r="H16" s="9">
        <v>0</v>
      </c>
      <c r="I16" s="9">
        <f t="shared" si="10"/>
        <v>165000</v>
      </c>
      <c r="J16" s="9">
        <f t="shared" ref="J16:J73" si="11">IF(C16&lt;24000,0,MIN(C16,420000)-240000)</f>
        <v>60000</v>
      </c>
      <c r="K16" s="9">
        <v>0</v>
      </c>
      <c r="L16" s="9">
        <f t="shared" si="7"/>
        <v>0</v>
      </c>
      <c r="M16" s="9">
        <v>0</v>
      </c>
      <c r="N16" s="9">
        <f t="shared" si="8"/>
        <v>38400</v>
      </c>
      <c r="O16" s="9">
        <v>27500</v>
      </c>
      <c r="P16" s="8">
        <f t="shared" si="2"/>
        <v>10900</v>
      </c>
      <c r="Q16" s="9">
        <f t="shared" si="3"/>
        <v>276721</v>
      </c>
      <c r="R16" s="9">
        <f t="shared" ref="R16:R24" si="12">+C16-P16</f>
        <v>289100</v>
      </c>
      <c r="S16" s="9">
        <f t="shared" si="5"/>
        <v>12379</v>
      </c>
      <c r="T16" s="10">
        <f t="shared" si="6"/>
        <v>-4.281909373919059</v>
      </c>
    </row>
    <row r="17" spans="1:20" x14ac:dyDescent="0.3">
      <c r="A17" s="6" t="s">
        <v>13</v>
      </c>
      <c r="B17" s="7">
        <v>3.5</v>
      </c>
      <c r="C17" s="8">
        <v>350000</v>
      </c>
      <c r="D17" s="9">
        <f t="shared" si="0"/>
        <v>4200</v>
      </c>
      <c r="E17" s="9">
        <v>12700</v>
      </c>
      <c r="F17" s="9">
        <v>14903</v>
      </c>
      <c r="G17" s="8">
        <f t="shared" si="1"/>
        <v>31803</v>
      </c>
      <c r="H17" s="9">
        <v>0</v>
      </c>
      <c r="I17" s="9">
        <f t="shared" si="10"/>
        <v>165000</v>
      </c>
      <c r="J17" s="9">
        <f t="shared" si="11"/>
        <v>110000</v>
      </c>
      <c r="K17" s="9">
        <v>0</v>
      </c>
      <c r="L17" s="9">
        <f t="shared" si="7"/>
        <v>0</v>
      </c>
      <c r="M17" s="9">
        <v>0</v>
      </c>
      <c r="N17" s="9">
        <f t="shared" si="8"/>
        <v>48400</v>
      </c>
      <c r="O17" s="9">
        <v>27500</v>
      </c>
      <c r="P17" s="8">
        <f t="shared" si="2"/>
        <v>20900</v>
      </c>
      <c r="Q17" s="9">
        <f t="shared" si="3"/>
        <v>318197</v>
      </c>
      <c r="R17" s="9">
        <f t="shared" si="12"/>
        <v>329100</v>
      </c>
      <c r="S17" s="9">
        <f t="shared" si="5"/>
        <v>10903</v>
      </c>
      <c r="T17" s="10">
        <f t="shared" si="6"/>
        <v>-3.312974779702218</v>
      </c>
    </row>
    <row r="18" spans="1:20" x14ac:dyDescent="0.3">
      <c r="A18" s="6" t="s">
        <v>14</v>
      </c>
      <c r="B18" s="7">
        <v>3.5</v>
      </c>
      <c r="C18" s="8">
        <v>380000</v>
      </c>
      <c r="D18" s="9">
        <f t="shared" si="0"/>
        <v>4560</v>
      </c>
      <c r="E18" s="9">
        <v>15100</v>
      </c>
      <c r="F18" s="9">
        <v>17258</v>
      </c>
      <c r="G18" s="8">
        <f t="shared" si="1"/>
        <v>36918</v>
      </c>
      <c r="H18" s="9">
        <v>0</v>
      </c>
      <c r="I18" s="9">
        <f t="shared" si="10"/>
        <v>165000</v>
      </c>
      <c r="J18" s="9">
        <f t="shared" si="11"/>
        <v>140000</v>
      </c>
      <c r="K18" s="9">
        <v>0</v>
      </c>
      <c r="L18" s="9">
        <f t="shared" si="7"/>
        <v>0</v>
      </c>
      <c r="M18" s="9">
        <v>0</v>
      </c>
      <c r="N18" s="9">
        <f t="shared" si="8"/>
        <v>54400</v>
      </c>
      <c r="O18" s="9">
        <v>27500</v>
      </c>
      <c r="P18" s="8">
        <f t="shared" si="2"/>
        <v>26900</v>
      </c>
      <c r="Q18" s="9">
        <f t="shared" si="3"/>
        <v>343082</v>
      </c>
      <c r="R18" s="9">
        <f t="shared" si="12"/>
        <v>353100</v>
      </c>
      <c r="S18" s="9">
        <f t="shared" si="5"/>
        <v>10018</v>
      </c>
      <c r="T18" s="10">
        <f t="shared" si="6"/>
        <v>-2.8371566128575476</v>
      </c>
    </row>
    <row r="19" spans="1:20" x14ac:dyDescent="0.3">
      <c r="A19" s="6" t="s">
        <v>15</v>
      </c>
      <c r="B19" s="7">
        <v>3.5</v>
      </c>
      <c r="C19" s="8">
        <v>400000</v>
      </c>
      <c r="D19" s="9">
        <f t="shared" si="0"/>
        <v>4800</v>
      </c>
      <c r="E19" s="9">
        <v>16700</v>
      </c>
      <c r="F19" s="9">
        <v>18828</v>
      </c>
      <c r="G19" s="8">
        <f t="shared" si="1"/>
        <v>40328</v>
      </c>
      <c r="H19" s="9">
        <v>0</v>
      </c>
      <c r="I19" s="9">
        <f t="shared" si="10"/>
        <v>165000</v>
      </c>
      <c r="J19" s="9">
        <f t="shared" si="11"/>
        <v>160000</v>
      </c>
      <c r="K19" s="9">
        <v>0</v>
      </c>
      <c r="L19" s="9">
        <f t="shared" si="7"/>
        <v>0</v>
      </c>
      <c r="M19" s="9">
        <v>0</v>
      </c>
      <c r="N19" s="9">
        <f t="shared" si="8"/>
        <v>58400</v>
      </c>
      <c r="O19" s="9">
        <v>27500</v>
      </c>
      <c r="P19" s="8">
        <f t="shared" si="2"/>
        <v>30900</v>
      </c>
      <c r="Q19" s="9">
        <f t="shared" si="3"/>
        <v>359672</v>
      </c>
      <c r="R19" s="9">
        <f t="shared" si="12"/>
        <v>369100</v>
      </c>
      <c r="S19" s="9">
        <f t="shared" si="5"/>
        <v>9428</v>
      </c>
      <c r="T19" s="10">
        <f t="shared" si="6"/>
        <v>-2.554321322134923</v>
      </c>
    </row>
    <row r="20" spans="1:20" x14ac:dyDescent="0.3">
      <c r="A20" s="12" t="s">
        <v>16</v>
      </c>
      <c r="B20" s="13">
        <v>3.5</v>
      </c>
      <c r="C20" s="5">
        <v>420000</v>
      </c>
      <c r="D20" s="14">
        <f t="shared" si="0"/>
        <v>5040</v>
      </c>
      <c r="E20" s="14">
        <v>18300</v>
      </c>
      <c r="F20" s="14">
        <v>20398</v>
      </c>
      <c r="G20" s="5">
        <f t="shared" si="1"/>
        <v>43738</v>
      </c>
      <c r="H20" s="9">
        <v>0</v>
      </c>
      <c r="I20" s="9">
        <f t="shared" si="10"/>
        <v>165000</v>
      </c>
      <c r="J20" s="9">
        <f t="shared" si="11"/>
        <v>180000</v>
      </c>
      <c r="K20" s="9">
        <v>0</v>
      </c>
      <c r="L20" s="9">
        <f t="shared" si="7"/>
        <v>0</v>
      </c>
      <c r="M20" s="9">
        <v>0</v>
      </c>
      <c r="N20" s="9">
        <f t="shared" si="8"/>
        <v>62400</v>
      </c>
      <c r="O20" s="9">
        <v>27500</v>
      </c>
      <c r="P20" s="5">
        <f t="shared" si="2"/>
        <v>34900</v>
      </c>
      <c r="Q20" s="9">
        <f t="shared" si="3"/>
        <v>376262</v>
      </c>
      <c r="R20" s="9">
        <f t="shared" si="12"/>
        <v>385100</v>
      </c>
      <c r="S20" s="9">
        <f t="shared" si="5"/>
        <v>8838</v>
      </c>
      <c r="T20" s="10">
        <f t="shared" si="6"/>
        <v>-2.2949883147234487</v>
      </c>
    </row>
    <row r="21" spans="1:20" x14ac:dyDescent="0.3">
      <c r="A21" s="12" t="s">
        <v>17</v>
      </c>
      <c r="B21" s="13">
        <v>3.5</v>
      </c>
      <c r="C21" s="5">
        <v>420001</v>
      </c>
      <c r="D21" s="14">
        <f t="shared" si="0"/>
        <v>5040.0119999999997</v>
      </c>
      <c r="E21" s="14">
        <v>18300</v>
      </c>
      <c r="F21" s="14">
        <v>20398</v>
      </c>
      <c r="G21" s="5">
        <f t="shared" si="1"/>
        <v>43738.012000000002</v>
      </c>
      <c r="H21" s="9">
        <v>0</v>
      </c>
      <c r="I21" s="9">
        <f t="shared" si="10"/>
        <v>165000</v>
      </c>
      <c r="J21" s="9">
        <f t="shared" si="11"/>
        <v>180000</v>
      </c>
      <c r="K21" s="9">
        <f>IF(C21&lt;42000,0,MIN(C21,2400000)-420000)</f>
        <v>1</v>
      </c>
      <c r="L21" s="9">
        <f t="shared" si="7"/>
        <v>0</v>
      </c>
      <c r="M21" s="9">
        <v>0</v>
      </c>
      <c r="N21" s="9">
        <f t="shared" si="8"/>
        <v>62400.24</v>
      </c>
      <c r="O21" s="9">
        <v>27500</v>
      </c>
      <c r="P21" s="5">
        <f t="shared" si="2"/>
        <v>34900.239999999998</v>
      </c>
      <c r="Q21" s="9">
        <f t="shared" si="3"/>
        <v>376262.98800000001</v>
      </c>
      <c r="R21" s="9">
        <f t="shared" si="12"/>
        <v>385100.76</v>
      </c>
      <c r="S21" s="9">
        <f t="shared" si="5"/>
        <v>8837.7719999999972</v>
      </c>
      <c r="T21" s="10">
        <f t="shared" si="6"/>
        <v>-2.2949245802579039</v>
      </c>
    </row>
    <row r="22" spans="1:20" x14ac:dyDescent="0.3">
      <c r="A22" s="6" t="s">
        <v>18</v>
      </c>
      <c r="B22" s="7">
        <v>3.5</v>
      </c>
      <c r="C22" s="8">
        <v>450000</v>
      </c>
      <c r="D22" s="9">
        <f t="shared" si="0"/>
        <v>5400</v>
      </c>
      <c r="E22" s="9">
        <v>20700</v>
      </c>
      <c r="F22" s="9">
        <v>22753</v>
      </c>
      <c r="G22" s="8">
        <f t="shared" si="1"/>
        <v>48853</v>
      </c>
      <c r="H22" s="9">
        <v>0</v>
      </c>
      <c r="I22" s="9">
        <f t="shared" si="10"/>
        <v>165000</v>
      </c>
      <c r="J22" s="9">
        <f t="shared" si="11"/>
        <v>180000</v>
      </c>
      <c r="K22" s="9">
        <f t="shared" ref="K22:K73" si="13">IF(C22&lt;42000,0,MIN(C22,2400000)-420000)</f>
        <v>30000</v>
      </c>
      <c r="L22" s="9">
        <f t="shared" si="7"/>
        <v>0</v>
      </c>
      <c r="M22" s="9">
        <v>0</v>
      </c>
      <c r="N22" s="9">
        <f t="shared" si="8"/>
        <v>69600</v>
      </c>
      <c r="O22" s="9">
        <v>27500</v>
      </c>
      <c r="P22" s="8">
        <f t="shared" si="2"/>
        <v>42100</v>
      </c>
      <c r="Q22" s="9">
        <f t="shared" si="3"/>
        <v>401147</v>
      </c>
      <c r="R22" s="9">
        <f t="shared" si="12"/>
        <v>407900</v>
      </c>
      <c r="S22" s="9">
        <f t="shared" si="5"/>
        <v>6753</v>
      </c>
      <c r="T22" s="10">
        <f t="shared" si="6"/>
        <v>-1.6555528315763668</v>
      </c>
    </row>
    <row r="23" spans="1:20" x14ac:dyDescent="0.3">
      <c r="A23" s="6" t="s">
        <v>19</v>
      </c>
      <c r="B23" s="7">
        <v>3.5</v>
      </c>
      <c r="C23" s="8">
        <v>500001</v>
      </c>
      <c r="D23" s="9">
        <f t="shared" si="0"/>
        <v>6000.0119999999997</v>
      </c>
      <c r="E23" s="9">
        <v>24700</v>
      </c>
      <c r="F23" s="9">
        <v>27708</v>
      </c>
      <c r="G23" s="8">
        <f t="shared" si="1"/>
        <v>58408.012000000002</v>
      </c>
      <c r="H23" s="9">
        <v>0</v>
      </c>
      <c r="I23" s="9">
        <f t="shared" si="10"/>
        <v>165000</v>
      </c>
      <c r="J23" s="9">
        <f t="shared" si="11"/>
        <v>180000</v>
      </c>
      <c r="K23" s="9">
        <f t="shared" si="13"/>
        <v>80001</v>
      </c>
      <c r="L23" s="9">
        <f t="shared" si="7"/>
        <v>0</v>
      </c>
      <c r="M23" s="9">
        <v>0</v>
      </c>
      <c r="N23" s="9">
        <f t="shared" si="8"/>
        <v>81600.239999999991</v>
      </c>
      <c r="O23" s="9">
        <v>27500</v>
      </c>
      <c r="P23" s="8">
        <f t="shared" si="2"/>
        <v>54100.239999999991</v>
      </c>
      <c r="Q23" s="9">
        <f t="shared" si="3"/>
        <v>441592.98800000001</v>
      </c>
      <c r="R23" s="9">
        <f t="shared" si="12"/>
        <v>445900.76</v>
      </c>
      <c r="S23" s="9">
        <f t="shared" si="5"/>
        <v>4307.7719999999972</v>
      </c>
      <c r="T23" s="10">
        <f t="shared" si="6"/>
        <v>-0.96608312576098709</v>
      </c>
    </row>
    <row r="24" spans="1:20" x14ac:dyDescent="0.3">
      <c r="A24" s="6" t="s">
        <v>20</v>
      </c>
      <c r="B24" s="7">
        <v>3.5</v>
      </c>
      <c r="C24" s="8">
        <v>550000</v>
      </c>
      <c r="D24" s="9">
        <f t="shared" si="0"/>
        <v>6600</v>
      </c>
      <c r="E24" s="9">
        <v>28700</v>
      </c>
      <c r="F24" s="9">
        <v>32723</v>
      </c>
      <c r="G24" s="8">
        <f t="shared" si="1"/>
        <v>68023</v>
      </c>
      <c r="H24" s="9">
        <v>0</v>
      </c>
      <c r="I24" s="9">
        <f t="shared" si="10"/>
        <v>165000</v>
      </c>
      <c r="J24" s="9">
        <f t="shared" si="11"/>
        <v>180000</v>
      </c>
      <c r="K24" s="9">
        <f t="shared" si="13"/>
        <v>130000</v>
      </c>
      <c r="L24" s="9">
        <f t="shared" si="7"/>
        <v>0</v>
      </c>
      <c r="M24" s="9">
        <v>0</v>
      </c>
      <c r="N24" s="9">
        <f t="shared" si="8"/>
        <v>93600</v>
      </c>
      <c r="O24" s="9">
        <v>27500</v>
      </c>
      <c r="P24" s="8">
        <f t="shared" si="2"/>
        <v>66100</v>
      </c>
      <c r="Q24" s="9">
        <f t="shared" si="3"/>
        <v>481977</v>
      </c>
      <c r="R24" s="9">
        <f t="shared" si="12"/>
        <v>483900</v>
      </c>
      <c r="S24" s="9">
        <f t="shared" si="5"/>
        <v>1923</v>
      </c>
      <c r="T24" s="10">
        <f t="shared" si="6"/>
        <v>-0.39739615623062613</v>
      </c>
    </row>
    <row r="25" spans="1:20" x14ac:dyDescent="0.3">
      <c r="A25" s="6" t="s">
        <v>21</v>
      </c>
      <c r="B25" s="7">
        <v>3.5</v>
      </c>
      <c r="C25" s="8">
        <v>600000</v>
      </c>
      <c r="D25" s="9">
        <f t="shared" si="0"/>
        <v>7200</v>
      </c>
      <c r="E25" s="9">
        <v>32700</v>
      </c>
      <c r="F25" s="9">
        <v>37738</v>
      </c>
      <c r="G25" s="8">
        <f t="shared" si="1"/>
        <v>77638</v>
      </c>
      <c r="H25" s="9">
        <v>0</v>
      </c>
      <c r="I25" s="9">
        <f t="shared" si="10"/>
        <v>165000</v>
      </c>
      <c r="J25" s="9">
        <f t="shared" si="11"/>
        <v>180000</v>
      </c>
      <c r="K25" s="9">
        <f t="shared" si="13"/>
        <v>180000</v>
      </c>
      <c r="L25" s="9">
        <f t="shared" si="7"/>
        <v>0</v>
      </c>
      <c r="M25" s="9">
        <v>0</v>
      </c>
      <c r="N25" s="9">
        <f t="shared" si="8"/>
        <v>105600</v>
      </c>
      <c r="O25" s="9">
        <v>27500</v>
      </c>
      <c r="P25" s="8">
        <f t="shared" si="2"/>
        <v>78100</v>
      </c>
      <c r="Q25" s="9">
        <f t="shared" si="3"/>
        <v>522362</v>
      </c>
      <c r="R25" s="9">
        <f>+C25-P25</f>
        <v>521900</v>
      </c>
      <c r="S25" s="9">
        <f t="shared" si="5"/>
        <v>-462</v>
      </c>
      <c r="T25" s="10">
        <f t="shared" si="6"/>
        <v>8.8522705499137766E-2</v>
      </c>
    </row>
    <row r="26" spans="1:20" x14ac:dyDescent="0.3">
      <c r="A26" s="6" t="s">
        <v>22</v>
      </c>
      <c r="B26" s="7">
        <v>3.5</v>
      </c>
      <c r="C26" s="8">
        <v>600001</v>
      </c>
      <c r="D26" s="9">
        <f t="shared" si="0"/>
        <v>7200.0119999999997</v>
      </c>
      <c r="E26" s="9">
        <v>32700</v>
      </c>
      <c r="F26" s="9">
        <v>37738</v>
      </c>
      <c r="G26" s="8">
        <f t="shared" si="1"/>
        <v>77638.012000000002</v>
      </c>
      <c r="H26" s="9">
        <v>0</v>
      </c>
      <c r="I26" s="9">
        <f t="shared" si="10"/>
        <v>165000</v>
      </c>
      <c r="J26" s="9">
        <f t="shared" si="11"/>
        <v>180000</v>
      </c>
      <c r="K26" s="9">
        <f t="shared" si="13"/>
        <v>180001</v>
      </c>
      <c r="L26" s="9">
        <f t="shared" si="7"/>
        <v>0</v>
      </c>
      <c r="M26" s="9">
        <v>0</v>
      </c>
      <c r="N26" s="9">
        <f t="shared" si="8"/>
        <v>105600.23999999999</v>
      </c>
      <c r="O26" s="9">
        <v>27500</v>
      </c>
      <c r="P26" s="8">
        <f t="shared" si="2"/>
        <v>78100.239999999991</v>
      </c>
      <c r="Q26" s="9">
        <f t="shared" si="3"/>
        <v>522362.98800000001</v>
      </c>
      <c r="R26" s="9">
        <f>+C26-P26</f>
        <v>521900.76</v>
      </c>
      <c r="S26" s="9">
        <f t="shared" si="5"/>
        <v>-462.22800000000279</v>
      </c>
      <c r="T26" s="10">
        <f t="shared" si="6"/>
        <v>8.8566263057367992E-2</v>
      </c>
    </row>
    <row r="27" spans="1:20" x14ac:dyDescent="0.3">
      <c r="A27" s="6" t="s">
        <v>23</v>
      </c>
      <c r="B27" s="7">
        <v>3.5</v>
      </c>
      <c r="C27" s="8">
        <v>650000</v>
      </c>
      <c r="D27" s="9">
        <f t="shared" si="0"/>
        <v>7800</v>
      </c>
      <c r="E27" s="9">
        <v>36700</v>
      </c>
      <c r="F27" s="9">
        <v>42753</v>
      </c>
      <c r="G27" s="8">
        <f t="shared" si="1"/>
        <v>87253</v>
      </c>
      <c r="H27" s="9">
        <v>0</v>
      </c>
      <c r="I27" s="9">
        <f t="shared" si="10"/>
        <v>165000</v>
      </c>
      <c r="J27" s="9">
        <f t="shared" si="11"/>
        <v>180000</v>
      </c>
      <c r="K27" s="9">
        <f t="shared" si="13"/>
        <v>230000</v>
      </c>
      <c r="L27" s="9">
        <f t="shared" si="7"/>
        <v>0</v>
      </c>
      <c r="M27" s="9">
        <v>0</v>
      </c>
      <c r="N27" s="9">
        <f t="shared" si="8"/>
        <v>117600</v>
      </c>
      <c r="O27" s="9">
        <v>27500</v>
      </c>
      <c r="P27" s="8">
        <f t="shared" si="2"/>
        <v>90100</v>
      </c>
      <c r="Q27" s="9">
        <f t="shared" si="3"/>
        <v>562747</v>
      </c>
      <c r="R27" s="9">
        <f t="shared" ref="R27:R73" si="14">+C27-P27</f>
        <v>559900</v>
      </c>
      <c r="S27" s="9">
        <f t="shared" si="5"/>
        <v>-2847</v>
      </c>
      <c r="T27" s="10">
        <f t="shared" si="6"/>
        <v>0.50848365779603499</v>
      </c>
    </row>
    <row r="28" spans="1:20" x14ac:dyDescent="0.3">
      <c r="A28" s="6" t="s">
        <v>24</v>
      </c>
      <c r="B28" s="7">
        <v>3.5</v>
      </c>
      <c r="C28" s="8">
        <v>700000</v>
      </c>
      <c r="D28" s="9">
        <f t="shared" si="0"/>
        <v>8400</v>
      </c>
      <c r="E28" s="9">
        <v>40700</v>
      </c>
      <c r="F28" s="9">
        <v>47768</v>
      </c>
      <c r="G28" s="8">
        <f t="shared" si="1"/>
        <v>96868</v>
      </c>
      <c r="H28" s="9">
        <v>0</v>
      </c>
      <c r="I28" s="9">
        <f t="shared" si="10"/>
        <v>165000</v>
      </c>
      <c r="J28" s="9">
        <f t="shared" si="11"/>
        <v>180000</v>
      </c>
      <c r="K28" s="9">
        <f t="shared" si="13"/>
        <v>280000</v>
      </c>
      <c r="L28" s="9">
        <f t="shared" si="7"/>
        <v>0</v>
      </c>
      <c r="M28" s="9">
        <v>0</v>
      </c>
      <c r="N28" s="9">
        <f t="shared" si="8"/>
        <v>129600</v>
      </c>
      <c r="O28" s="9">
        <v>27500</v>
      </c>
      <c r="P28" s="8">
        <f t="shared" si="2"/>
        <v>102100</v>
      </c>
      <c r="Q28" s="9">
        <f t="shared" si="3"/>
        <v>603132</v>
      </c>
      <c r="R28" s="9">
        <f t="shared" si="14"/>
        <v>597900</v>
      </c>
      <c r="S28" s="9">
        <f t="shared" si="5"/>
        <v>-5232</v>
      </c>
      <c r="T28" s="10">
        <f t="shared" si="6"/>
        <v>0.87506271951831405</v>
      </c>
    </row>
    <row r="29" spans="1:20" x14ac:dyDescent="0.3">
      <c r="A29" s="6" t="s">
        <v>25</v>
      </c>
      <c r="B29" s="7">
        <v>3.5</v>
      </c>
      <c r="C29" s="8">
        <v>750000</v>
      </c>
      <c r="D29" s="9">
        <f t="shared" si="0"/>
        <v>9000</v>
      </c>
      <c r="E29" s="9">
        <v>44700</v>
      </c>
      <c r="F29" s="9">
        <v>53496</v>
      </c>
      <c r="G29" s="8">
        <f t="shared" si="1"/>
        <v>107196</v>
      </c>
      <c r="H29" s="9">
        <v>0</v>
      </c>
      <c r="I29" s="9">
        <f t="shared" si="10"/>
        <v>165000</v>
      </c>
      <c r="J29" s="9">
        <f t="shared" si="11"/>
        <v>180000</v>
      </c>
      <c r="K29" s="9">
        <f t="shared" si="13"/>
        <v>330000</v>
      </c>
      <c r="L29" s="9">
        <f t="shared" si="7"/>
        <v>0</v>
      </c>
      <c r="M29" s="9">
        <v>0</v>
      </c>
      <c r="N29" s="9">
        <f t="shared" si="8"/>
        <v>141600</v>
      </c>
      <c r="O29" s="9">
        <v>27500</v>
      </c>
      <c r="P29" s="8">
        <f t="shared" si="2"/>
        <v>114100</v>
      </c>
      <c r="Q29" s="9">
        <f t="shared" si="3"/>
        <v>642804</v>
      </c>
      <c r="R29" s="9">
        <f t="shared" si="14"/>
        <v>635900</v>
      </c>
      <c r="S29" s="9">
        <f t="shared" si="5"/>
        <v>-6904</v>
      </c>
      <c r="T29" s="10">
        <f t="shared" si="6"/>
        <v>1.0857052995754048</v>
      </c>
    </row>
    <row r="30" spans="1:20" x14ac:dyDescent="0.3">
      <c r="A30" s="6" t="s">
        <v>26</v>
      </c>
      <c r="B30" s="7">
        <v>3.5</v>
      </c>
      <c r="C30" s="8">
        <v>800000</v>
      </c>
      <c r="D30" s="9">
        <f t="shared" si="0"/>
        <v>9600</v>
      </c>
      <c r="E30" s="9">
        <v>48700</v>
      </c>
      <c r="F30" s="9">
        <v>59514</v>
      </c>
      <c r="G30" s="8">
        <f t="shared" si="1"/>
        <v>117814</v>
      </c>
      <c r="H30" s="9">
        <v>0</v>
      </c>
      <c r="I30" s="9">
        <f t="shared" si="10"/>
        <v>165000</v>
      </c>
      <c r="J30" s="9">
        <f t="shared" si="11"/>
        <v>180000</v>
      </c>
      <c r="K30" s="9">
        <f t="shared" si="13"/>
        <v>380000</v>
      </c>
      <c r="L30" s="9">
        <f t="shared" si="7"/>
        <v>0</v>
      </c>
      <c r="M30" s="9">
        <v>0</v>
      </c>
      <c r="N30" s="9">
        <f t="shared" si="8"/>
        <v>153600</v>
      </c>
      <c r="O30" s="9">
        <v>27500</v>
      </c>
      <c r="P30" s="8">
        <f t="shared" si="2"/>
        <v>126100</v>
      </c>
      <c r="Q30" s="9">
        <f t="shared" si="3"/>
        <v>682186</v>
      </c>
      <c r="R30" s="9">
        <f t="shared" si="14"/>
        <v>673900</v>
      </c>
      <c r="S30" s="9">
        <f t="shared" si="5"/>
        <v>-8286</v>
      </c>
      <c r="T30" s="10">
        <f t="shared" si="6"/>
        <v>1.2295592817925507</v>
      </c>
    </row>
    <row r="31" spans="1:20" x14ac:dyDescent="0.3">
      <c r="A31" s="6" t="s">
        <v>27</v>
      </c>
      <c r="B31" s="7">
        <v>3.5</v>
      </c>
      <c r="C31" s="8">
        <v>850000</v>
      </c>
      <c r="D31" s="9">
        <f t="shared" si="0"/>
        <v>10200</v>
      </c>
      <c r="E31" s="9">
        <v>52700</v>
      </c>
      <c r="F31" s="9">
        <v>65532</v>
      </c>
      <c r="G31" s="8">
        <f t="shared" si="1"/>
        <v>128432</v>
      </c>
      <c r="H31" s="9">
        <v>0</v>
      </c>
      <c r="I31" s="9">
        <f t="shared" si="10"/>
        <v>165000</v>
      </c>
      <c r="J31" s="9">
        <f t="shared" si="11"/>
        <v>180000</v>
      </c>
      <c r="K31" s="9">
        <f t="shared" si="13"/>
        <v>430000</v>
      </c>
      <c r="L31" s="9">
        <f t="shared" si="7"/>
        <v>0</v>
      </c>
      <c r="M31" s="9">
        <v>0</v>
      </c>
      <c r="N31" s="9">
        <f t="shared" si="8"/>
        <v>165600</v>
      </c>
      <c r="O31" s="9">
        <v>27500</v>
      </c>
      <c r="P31" s="8">
        <f t="shared" si="2"/>
        <v>138100</v>
      </c>
      <c r="Q31" s="9">
        <f t="shared" si="3"/>
        <v>721568</v>
      </c>
      <c r="R31" s="9">
        <f t="shared" si="14"/>
        <v>711900</v>
      </c>
      <c r="S31" s="9">
        <f t="shared" si="5"/>
        <v>-9668</v>
      </c>
      <c r="T31" s="10">
        <f t="shared" si="6"/>
        <v>1.358055906728473</v>
      </c>
    </row>
    <row r="32" spans="1:20" x14ac:dyDescent="0.3">
      <c r="A32" s="6" t="s">
        <v>28</v>
      </c>
      <c r="B32" s="7">
        <v>3.5</v>
      </c>
      <c r="C32" s="8">
        <v>900000</v>
      </c>
      <c r="D32" s="9">
        <f t="shared" si="0"/>
        <v>10800</v>
      </c>
      <c r="E32" s="9">
        <v>56700</v>
      </c>
      <c r="F32" s="9">
        <v>71550</v>
      </c>
      <c r="G32" s="8">
        <f t="shared" si="1"/>
        <v>139050</v>
      </c>
      <c r="H32" s="9">
        <v>0</v>
      </c>
      <c r="I32" s="9">
        <f t="shared" si="10"/>
        <v>165000</v>
      </c>
      <c r="J32" s="9">
        <f t="shared" si="11"/>
        <v>180000</v>
      </c>
      <c r="K32" s="9">
        <f t="shared" si="13"/>
        <v>480000</v>
      </c>
      <c r="L32" s="9">
        <f>IF(C32&lt;2400000,0,MIN(C32,8000000)-2400000)</f>
        <v>0</v>
      </c>
      <c r="M32" s="9">
        <v>0</v>
      </c>
      <c r="N32" s="9">
        <f t="shared" si="8"/>
        <v>177600</v>
      </c>
      <c r="O32" s="9">
        <v>27500</v>
      </c>
      <c r="P32" s="8">
        <f t="shared" si="2"/>
        <v>150100</v>
      </c>
      <c r="Q32" s="9">
        <f t="shared" si="3"/>
        <v>760950</v>
      </c>
      <c r="R32" s="9">
        <f t="shared" si="14"/>
        <v>749900</v>
      </c>
      <c r="S32" s="9">
        <f t="shared" si="5"/>
        <v>-11050</v>
      </c>
      <c r="T32" s="10">
        <f t="shared" si="6"/>
        <v>1.4735298039738631</v>
      </c>
    </row>
    <row r="33" spans="1:20" x14ac:dyDescent="0.3">
      <c r="A33" s="6" t="s">
        <v>29</v>
      </c>
      <c r="B33" s="7">
        <v>3.5</v>
      </c>
      <c r="C33" s="8">
        <v>950000</v>
      </c>
      <c r="D33" s="9">
        <f t="shared" si="0"/>
        <v>11400</v>
      </c>
      <c r="E33" s="9">
        <v>60700</v>
      </c>
      <c r="F33" s="9">
        <v>77568</v>
      </c>
      <c r="G33" s="8">
        <f t="shared" si="1"/>
        <v>149668</v>
      </c>
      <c r="H33" s="9">
        <v>0</v>
      </c>
      <c r="I33" s="9">
        <f t="shared" si="10"/>
        <v>165000</v>
      </c>
      <c r="J33" s="9">
        <f t="shared" si="11"/>
        <v>180000</v>
      </c>
      <c r="K33" s="9">
        <f t="shared" si="13"/>
        <v>530000</v>
      </c>
      <c r="L33" s="9">
        <f t="shared" si="7"/>
        <v>0</v>
      </c>
      <c r="M33" s="9">
        <v>0</v>
      </c>
      <c r="N33" s="9">
        <f t="shared" si="8"/>
        <v>189600</v>
      </c>
      <c r="O33" s="9">
        <v>27500</v>
      </c>
      <c r="P33" s="8">
        <f t="shared" si="2"/>
        <v>162100</v>
      </c>
      <c r="Q33" s="9">
        <f t="shared" si="3"/>
        <v>800332</v>
      </c>
      <c r="R33" s="9">
        <f t="shared" si="14"/>
        <v>787900</v>
      </c>
      <c r="S33" s="9">
        <f t="shared" si="5"/>
        <v>-12432</v>
      </c>
      <c r="T33" s="10">
        <f t="shared" si="6"/>
        <v>1.5778652113212337</v>
      </c>
    </row>
    <row r="34" spans="1:20" x14ac:dyDescent="0.3">
      <c r="A34" s="6" t="s">
        <v>30</v>
      </c>
      <c r="B34" s="7">
        <v>3.5</v>
      </c>
      <c r="C34" s="8">
        <v>1000000</v>
      </c>
      <c r="D34" s="9">
        <f t="shared" si="0"/>
        <v>12000</v>
      </c>
      <c r="E34" s="9">
        <v>64700</v>
      </c>
      <c r="F34" s="9">
        <v>83586</v>
      </c>
      <c r="G34" s="8">
        <f t="shared" si="1"/>
        <v>160286</v>
      </c>
      <c r="H34" s="9">
        <v>0</v>
      </c>
      <c r="I34" s="9">
        <f t="shared" si="10"/>
        <v>165000</v>
      </c>
      <c r="J34" s="9">
        <f t="shared" si="11"/>
        <v>180000</v>
      </c>
      <c r="K34" s="9">
        <f t="shared" si="13"/>
        <v>580000</v>
      </c>
      <c r="L34" s="9">
        <f t="shared" si="7"/>
        <v>0</v>
      </c>
      <c r="M34" s="9">
        <v>0</v>
      </c>
      <c r="N34" s="9">
        <f t="shared" si="8"/>
        <v>201600</v>
      </c>
      <c r="O34" s="9">
        <v>27500</v>
      </c>
      <c r="P34" s="8">
        <f t="shared" si="2"/>
        <v>174100</v>
      </c>
      <c r="Q34" s="9">
        <f t="shared" si="3"/>
        <v>839714</v>
      </c>
      <c r="R34" s="9">
        <f t="shared" si="14"/>
        <v>825900</v>
      </c>
      <c r="S34" s="9">
        <f t="shared" si="5"/>
        <v>-13814</v>
      </c>
      <c r="T34" s="10">
        <f t="shared" si="6"/>
        <v>1.6725995883278846</v>
      </c>
    </row>
    <row r="35" spans="1:20" x14ac:dyDescent="0.3">
      <c r="A35" s="6" t="s">
        <v>31</v>
      </c>
      <c r="B35" s="7">
        <v>3.5</v>
      </c>
      <c r="C35" s="8">
        <v>1100000</v>
      </c>
      <c r="D35" s="9">
        <f t="shared" si="0"/>
        <v>13200</v>
      </c>
      <c r="E35" s="9">
        <v>72700</v>
      </c>
      <c r="F35" s="9">
        <v>95622</v>
      </c>
      <c r="G35" s="8">
        <f t="shared" si="1"/>
        <v>181522</v>
      </c>
      <c r="H35" s="9">
        <v>0</v>
      </c>
      <c r="I35" s="9">
        <f t="shared" si="10"/>
        <v>165000</v>
      </c>
      <c r="J35" s="9">
        <f t="shared" si="11"/>
        <v>180000</v>
      </c>
      <c r="K35" s="9">
        <f t="shared" si="13"/>
        <v>680000</v>
      </c>
      <c r="L35" s="9">
        <f t="shared" si="7"/>
        <v>0</v>
      </c>
      <c r="M35" s="9">
        <v>0</v>
      </c>
      <c r="N35" s="9">
        <f t="shared" si="8"/>
        <v>225600</v>
      </c>
      <c r="O35" s="9">
        <v>27500</v>
      </c>
      <c r="P35" s="8">
        <f t="shared" si="2"/>
        <v>198100</v>
      </c>
      <c r="Q35" s="9">
        <f t="shared" si="3"/>
        <v>918478</v>
      </c>
      <c r="R35" s="9">
        <f t="shared" si="14"/>
        <v>901900</v>
      </c>
      <c r="S35" s="9">
        <f t="shared" si="5"/>
        <v>-16578</v>
      </c>
      <c r="T35" s="10">
        <f t="shared" si="6"/>
        <v>1.8381195254462801</v>
      </c>
    </row>
    <row r="36" spans="1:20" x14ac:dyDescent="0.3">
      <c r="A36" s="6" t="s">
        <v>32</v>
      </c>
      <c r="B36" s="7">
        <v>3.5</v>
      </c>
      <c r="C36" s="8">
        <v>1200000</v>
      </c>
      <c r="D36" s="9">
        <f t="shared" si="0"/>
        <v>14400</v>
      </c>
      <c r="E36" s="9">
        <v>80700</v>
      </c>
      <c r="F36" s="9">
        <v>107658</v>
      </c>
      <c r="G36" s="8">
        <f t="shared" si="1"/>
        <v>202758</v>
      </c>
      <c r="H36" s="9">
        <v>0</v>
      </c>
      <c r="I36" s="9">
        <f t="shared" si="10"/>
        <v>165000</v>
      </c>
      <c r="J36" s="9">
        <f t="shared" si="11"/>
        <v>180000</v>
      </c>
      <c r="K36" s="9">
        <f t="shared" si="13"/>
        <v>780000</v>
      </c>
      <c r="L36" s="9">
        <f t="shared" si="7"/>
        <v>0</v>
      </c>
      <c r="M36" s="9">
        <v>0</v>
      </c>
      <c r="N36" s="9">
        <f t="shared" si="8"/>
        <v>249600</v>
      </c>
      <c r="O36" s="9">
        <v>27500</v>
      </c>
      <c r="P36" s="8">
        <f t="shared" si="2"/>
        <v>222100</v>
      </c>
      <c r="Q36" s="9">
        <f t="shared" si="3"/>
        <v>997242</v>
      </c>
      <c r="R36" s="9">
        <f t="shared" si="14"/>
        <v>977900</v>
      </c>
      <c r="S36" s="9">
        <f t="shared" si="5"/>
        <v>-19342</v>
      </c>
      <c r="T36" s="10">
        <f t="shared" si="6"/>
        <v>1.9779118519276</v>
      </c>
    </row>
    <row r="37" spans="1:20" x14ac:dyDescent="0.3">
      <c r="A37" s="6" t="s">
        <v>33</v>
      </c>
      <c r="B37" s="7">
        <v>3.5</v>
      </c>
      <c r="C37" s="8">
        <v>1300000</v>
      </c>
      <c r="D37" s="9">
        <f t="shared" si="0"/>
        <v>15600</v>
      </c>
      <c r="E37" s="9">
        <v>88700</v>
      </c>
      <c r="F37" s="9">
        <v>121131</v>
      </c>
      <c r="G37" s="8">
        <f t="shared" si="1"/>
        <v>225431</v>
      </c>
      <c r="H37" s="9">
        <v>0</v>
      </c>
      <c r="I37" s="9">
        <f t="shared" si="10"/>
        <v>165000</v>
      </c>
      <c r="J37" s="9">
        <f t="shared" si="11"/>
        <v>180000</v>
      </c>
      <c r="K37" s="9">
        <f t="shared" si="13"/>
        <v>880000</v>
      </c>
      <c r="L37" s="9">
        <f t="shared" si="7"/>
        <v>0</v>
      </c>
      <c r="M37" s="9">
        <v>0</v>
      </c>
      <c r="N37" s="9">
        <f t="shared" si="8"/>
        <v>273600</v>
      </c>
      <c r="O37" s="9">
        <v>27500</v>
      </c>
      <c r="P37" s="8">
        <f t="shared" si="2"/>
        <v>246100</v>
      </c>
      <c r="Q37" s="9">
        <f t="shared" si="3"/>
        <v>1074569</v>
      </c>
      <c r="R37" s="9">
        <f t="shared" si="14"/>
        <v>1053900</v>
      </c>
      <c r="S37" s="9">
        <f t="shared" si="5"/>
        <v>-20669</v>
      </c>
      <c r="T37" s="10">
        <f t="shared" si="6"/>
        <v>1.9611917639244709</v>
      </c>
    </row>
    <row r="38" spans="1:20" x14ac:dyDescent="0.3">
      <c r="A38" s="6" t="s">
        <v>34</v>
      </c>
      <c r="B38" s="7">
        <v>3.5</v>
      </c>
      <c r="C38" s="8">
        <v>1400000</v>
      </c>
      <c r="D38" s="9">
        <f t="shared" si="0"/>
        <v>16800</v>
      </c>
      <c r="E38" s="9">
        <v>96700</v>
      </c>
      <c r="F38" s="9">
        <v>136733</v>
      </c>
      <c r="G38" s="8">
        <f t="shared" si="1"/>
        <v>250233</v>
      </c>
      <c r="H38" s="9">
        <v>0</v>
      </c>
      <c r="I38" s="9">
        <f t="shared" si="10"/>
        <v>165000</v>
      </c>
      <c r="J38" s="9">
        <f t="shared" si="11"/>
        <v>180000</v>
      </c>
      <c r="K38" s="9">
        <f t="shared" si="13"/>
        <v>980000</v>
      </c>
      <c r="L38" s="9">
        <f t="shared" si="7"/>
        <v>0</v>
      </c>
      <c r="M38" s="9">
        <v>0</v>
      </c>
      <c r="N38" s="9">
        <f t="shared" si="8"/>
        <v>297600</v>
      </c>
      <c r="O38" s="9">
        <v>27500</v>
      </c>
      <c r="P38" s="8">
        <f t="shared" si="2"/>
        <v>270100</v>
      </c>
      <c r="Q38" s="9">
        <f t="shared" si="3"/>
        <v>1149767</v>
      </c>
      <c r="R38" s="9">
        <f t="shared" si="14"/>
        <v>1129900</v>
      </c>
      <c r="S38" s="9">
        <f t="shared" si="5"/>
        <v>-19867</v>
      </c>
      <c r="T38" s="10">
        <f t="shared" si="6"/>
        <v>1.7582971944419861</v>
      </c>
    </row>
    <row r="39" spans="1:20" x14ac:dyDescent="0.3">
      <c r="A39" s="6" t="s">
        <v>35</v>
      </c>
      <c r="B39" s="7">
        <v>3.5</v>
      </c>
      <c r="C39" s="8">
        <v>1405000</v>
      </c>
      <c r="D39" s="9">
        <f t="shared" si="0"/>
        <v>16860</v>
      </c>
      <c r="E39" s="9">
        <v>97100</v>
      </c>
      <c r="F39" s="9">
        <v>137513</v>
      </c>
      <c r="G39" s="8">
        <f t="shared" si="1"/>
        <v>251473</v>
      </c>
      <c r="H39" s="9">
        <v>0</v>
      </c>
      <c r="I39" s="9">
        <f t="shared" si="10"/>
        <v>165000</v>
      </c>
      <c r="J39" s="9">
        <f t="shared" si="11"/>
        <v>180000</v>
      </c>
      <c r="K39" s="9">
        <f t="shared" si="13"/>
        <v>985000</v>
      </c>
      <c r="L39" s="9">
        <f t="shared" si="7"/>
        <v>0</v>
      </c>
      <c r="M39" s="9">
        <v>0</v>
      </c>
      <c r="N39" s="9">
        <f t="shared" si="8"/>
        <v>298800</v>
      </c>
      <c r="O39" s="9">
        <v>27500</v>
      </c>
      <c r="P39" s="8">
        <f t="shared" si="2"/>
        <v>271300</v>
      </c>
      <c r="Q39" s="9">
        <f t="shared" si="3"/>
        <v>1153527</v>
      </c>
      <c r="R39" s="9">
        <f t="shared" si="14"/>
        <v>1133700</v>
      </c>
      <c r="S39" s="9">
        <f t="shared" si="5"/>
        <v>-19827</v>
      </c>
      <c r="T39" s="10">
        <f t="shared" si="6"/>
        <v>1.7488753638528711</v>
      </c>
    </row>
    <row r="40" spans="1:20" x14ac:dyDescent="0.3">
      <c r="A40" s="6" t="s">
        <v>36</v>
      </c>
      <c r="B40" s="7">
        <v>3.5</v>
      </c>
      <c r="C40" s="8">
        <v>1500000</v>
      </c>
      <c r="D40" s="9">
        <f t="shared" si="0"/>
        <v>18000</v>
      </c>
      <c r="E40" s="9">
        <v>104700</v>
      </c>
      <c r="F40" s="9">
        <v>152335</v>
      </c>
      <c r="G40" s="8">
        <f t="shared" si="1"/>
        <v>275035</v>
      </c>
      <c r="H40" s="9">
        <v>0</v>
      </c>
      <c r="I40" s="9">
        <f t="shared" si="10"/>
        <v>165000</v>
      </c>
      <c r="J40" s="9">
        <f t="shared" si="11"/>
        <v>180000</v>
      </c>
      <c r="K40" s="9">
        <f t="shared" si="13"/>
        <v>1080000</v>
      </c>
      <c r="L40" s="9">
        <f t="shared" si="7"/>
        <v>0</v>
      </c>
      <c r="M40" s="9">
        <v>0</v>
      </c>
      <c r="N40" s="9">
        <f t="shared" si="8"/>
        <v>321600</v>
      </c>
      <c r="O40" s="9">
        <v>27500</v>
      </c>
      <c r="P40" s="8">
        <f t="shared" si="2"/>
        <v>294100</v>
      </c>
      <c r="Q40" s="9">
        <f t="shared" si="3"/>
        <v>1224965</v>
      </c>
      <c r="R40" s="9">
        <f t="shared" si="14"/>
        <v>1205900</v>
      </c>
      <c r="S40" s="9">
        <f t="shared" si="5"/>
        <v>-19065</v>
      </c>
      <c r="T40" s="10">
        <f t="shared" si="6"/>
        <v>1.5809768637532133</v>
      </c>
    </row>
    <row r="41" spans="1:20" x14ac:dyDescent="0.3">
      <c r="A41" s="6" t="s">
        <v>37</v>
      </c>
      <c r="B41" s="7">
        <v>3.5</v>
      </c>
      <c r="C41" s="8">
        <v>2000000</v>
      </c>
      <c r="D41" s="9">
        <f t="shared" si="0"/>
        <v>24000</v>
      </c>
      <c r="E41" s="9">
        <v>144700</v>
      </c>
      <c r="F41" s="9">
        <v>230347</v>
      </c>
      <c r="G41" s="8">
        <f t="shared" si="1"/>
        <v>399047</v>
      </c>
      <c r="H41" s="9">
        <v>0</v>
      </c>
      <c r="I41" s="9">
        <f t="shared" si="10"/>
        <v>165000</v>
      </c>
      <c r="J41" s="9">
        <f t="shared" si="11"/>
        <v>180000</v>
      </c>
      <c r="K41" s="9">
        <f t="shared" si="13"/>
        <v>1580000</v>
      </c>
      <c r="L41" s="9">
        <f t="shared" si="7"/>
        <v>0</v>
      </c>
      <c r="M41" s="9">
        <v>0</v>
      </c>
      <c r="N41" s="9">
        <f t="shared" si="8"/>
        <v>441600</v>
      </c>
      <c r="O41" s="9">
        <v>27500</v>
      </c>
      <c r="P41" s="8">
        <f t="shared" si="2"/>
        <v>414100</v>
      </c>
      <c r="Q41" s="9">
        <f t="shared" si="3"/>
        <v>1600953</v>
      </c>
      <c r="R41" s="9">
        <f t="shared" si="14"/>
        <v>1585900</v>
      </c>
      <c r="S41" s="9">
        <f t="shared" si="5"/>
        <v>-15053</v>
      </c>
      <c r="T41" s="10">
        <f t="shared" si="6"/>
        <v>0.94917712339996219</v>
      </c>
    </row>
    <row r="42" spans="1:20" x14ac:dyDescent="0.3">
      <c r="A42" s="6" t="s">
        <v>38</v>
      </c>
      <c r="B42" s="13">
        <v>3.5</v>
      </c>
      <c r="C42" s="5">
        <v>2400000</v>
      </c>
      <c r="D42" s="14">
        <f t="shared" si="0"/>
        <v>28800</v>
      </c>
      <c r="E42" s="14">
        <v>176700</v>
      </c>
      <c r="F42" s="14">
        <v>297640</v>
      </c>
      <c r="G42" s="5">
        <f t="shared" si="1"/>
        <v>503140</v>
      </c>
      <c r="H42" s="9">
        <v>0</v>
      </c>
      <c r="I42" s="9">
        <f t="shared" si="10"/>
        <v>165000</v>
      </c>
      <c r="J42" s="9">
        <f t="shared" si="11"/>
        <v>180000</v>
      </c>
      <c r="K42" s="9">
        <f t="shared" si="13"/>
        <v>1980000</v>
      </c>
      <c r="L42" s="9">
        <f t="shared" si="7"/>
        <v>0</v>
      </c>
      <c r="M42" s="9">
        <v>0</v>
      </c>
      <c r="N42" s="9">
        <f t="shared" si="8"/>
        <v>537600</v>
      </c>
      <c r="O42" s="9">
        <v>27500</v>
      </c>
      <c r="P42" s="5">
        <f t="shared" si="2"/>
        <v>510100</v>
      </c>
      <c r="Q42" s="9">
        <f t="shared" si="3"/>
        <v>1896860</v>
      </c>
      <c r="R42" s="9">
        <f t="shared" si="14"/>
        <v>1889900</v>
      </c>
      <c r="S42" s="9">
        <f t="shared" si="5"/>
        <v>-6960</v>
      </c>
      <c r="T42" s="10">
        <f t="shared" si="6"/>
        <v>0.36827345362188474</v>
      </c>
    </row>
    <row r="43" spans="1:20" x14ac:dyDescent="0.3">
      <c r="A43" s="12" t="s">
        <v>39</v>
      </c>
      <c r="B43" s="13">
        <v>3.5</v>
      </c>
      <c r="C43" s="5">
        <v>2400001</v>
      </c>
      <c r="D43" s="14">
        <f t="shared" si="0"/>
        <v>28800.011999999999</v>
      </c>
      <c r="E43" s="14">
        <v>176700</v>
      </c>
      <c r="F43" s="14">
        <v>297640</v>
      </c>
      <c r="G43" s="5">
        <f t="shared" si="1"/>
        <v>503140.01199999999</v>
      </c>
      <c r="H43" s="9">
        <v>0</v>
      </c>
      <c r="I43" s="9">
        <f t="shared" si="10"/>
        <v>165000</v>
      </c>
      <c r="J43" s="9">
        <f t="shared" si="11"/>
        <v>180000</v>
      </c>
      <c r="K43" s="9">
        <f t="shared" si="13"/>
        <v>1980000</v>
      </c>
      <c r="L43" s="9">
        <f t="shared" si="7"/>
        <v>1</v>
      </c>
      <c r="M43" s="9">
        <v>0</v>
      </c>
      <c r="N43" s="9">
        <f t="shared" si="8"/>
        <v>537600.27</v>
      </c>
      <c r="O43" s="9">
        <v>27500</v>
      </c>
      <c r="P43" s="5">
        <f t="shared" si="2"/>
        <v>510100.27</v>
      </c>
      <c r="Q43" s="9">
        <f t="shared" si="3"/>
        <v>1896860.9879999999</v>
      </c>
      <c r="R43" s="9">
        <f t="shared" si="14"/>
        <v>1889900.73</v>
      </c>
      <c r="S43" s="9">
        <f t="shared" si="5"/>
        <v>-6960.2579999999143</v>
      </c>
      <c r="T43" s="10">
        <f t="shared" si="6"/>
        <v>0.36828696288190305</v>
      </c>
    </row>
    <row r="44" spans="1:20" x14ac:dyDescent="0.3">
      <c r="A44" s="6" t="s">
        <v>40</v>
      </c>
      <c r="B44" s="7">
        <v>3.5</v>
      </c>
      <c r="C44" s="8">
        <v>2500000</v>
      </c>
      <c r="D44" s="9">
        <f t="shared" si="0"/>
        <v>30000</v>
      </c>
      <c r="E44" s="9">
        <v>184700</v>
      </c>
      <c r="F44" s="9">
        <v>316316</v>
      </c>
      <c r="G44" s="8">
        <f t="shared" si="1"/>
        <v>531016</v>
      </c>
      <c r="H44" s="9">
        <v>0</v>
      </c>
      <c r="I44" s="9">
        <f t="shared" si="10"/>
        <v>165000</v>
      </c>
      <c r="J44" s="9">
        <f t="shared" si="11"/>
        <v>180000</v>
      </c>
      <c r="K44" s="9">
        <f t="shared" si="13"/>
        <v>1980000</v>
      </c>
      <c r="L44" s="9">
        <f t="shared" si="7"/>
        <v>100000</v>
      </c>
      <c r="M44" s="9">
        <v>0</v>
      </c>
      <c r="N44" s="9">
        <f t="shared" si="8"/>
        <v>564600</v>
      </c>
      <c r="O44" s="9">
        <v>27500</v>
      </c>
      <c r="P44" s="8">
        <f t="shared" si="2"/>
        <v>537100</v>
      </c>
      <c r="Q44" s="9">
        <f t="shared" si="3"/>
        <v>1968984</v>
      </c>
      <c r="R44" s="9">
        <f t="shared" si="14"/>
        <v>1962900</v>
      </c>
      <c r="S44" s="9">
        <f t="shared" si="5"/>
        <v>-6084</v>
      </c>
      <c r="T44" s="10">
        <f t="shared" si="6"/>
        <v>0.30994956441999083</v>
      </c>
    </row>
    <row r="45" spans="1:20" x14ac:dyDescent="0.3">
      <c r="A45" s="6" t="s">
        <v>41</v>
      </c>
      <c r="B45" s="7">
        <v>3.5</v>
      </c>
      <c r="C45" s="8">
        <v>2700000</v>
      </c>
      <c r="D45" s="9">
        <f t="shared" si="0"/>
        <v>32400</v>
      </c>
      <c r="E45" s="9">
        <v>200700</v>
      </c>
      <c r="F45" s="9">
        <v>353669</v>
      </c>
      <c r="G45" s="8">
        <f t="shared" si="1"/>
        <v>586769</v>
      </c>
      <c r="H45" s="9">
        <v>0</v>
      </c>
      <c r="I45" s="9">
        <f t="shared" si="10"/>
        <v>165000</v>
      </c>
      <c r="J45" s="9">
        <f t="shared" si="11"/>
        <v>180000</v>
      </c>
      <c r="K45" s="9">
        <f t="shared" si="13"/>
        <v>1980000</v>
      </c>
      <c r="L45" s="9">
        <f t="shared" si="7"/>
        <v>300000</v>
      </c>
      <c r="M45" s="9">
        <v>0</v>
      </c>
      <c r="N45" s="9">
        <f t="shared" si="8"/>
        <v>618600</v>
      </c>
      <c r="O45" s="9">
        <v>27500</v>
      </c>
      <c r="P45" s="8">
        <f t="shared" si="2"/>
        <v>591100</v>
      </c>
      <c r="Q45" s="9">
        <f t="shared" si="3"/>
        <v>2113231</v>
      </c>
      <c r="R45" s="9">
        <f t="shared" si="14"/>
        <v>2108900</v>
      </c>
      <c r="S45" s="9">
        <f t="shared" si="5"/>
        <v>-4331</v>
      </c>
      <c r="T45" s="10">
        <f t="shared" si="6"/>
        <v>0.20536772725117361</v>
      </c>
    </row>
    <row r="46" spans="1:20" x14ac:dyDescent="0.3">
      <c r="A46" s="6" t="s">
        <v>42</v>
      </c>
      <c r="B46" s="7">
        <v>3.5</v>
      </c>
      <c r="C46" s="8">
        <v>2900000</v>
      </c>
      <c r="D46" s="9">
        <f t="shared" si="0"/>
        <v>34800</v>
      </c>
      <c r="E46" s="9">
        <v>216700</v>
      </c>
      <c r="F46" s="9">
        <v>391023</v>
      </c>
      <c r="G46" s="8">
        <f t="shared" si="1"/>
        <v>642523</v>
      </c>
      <c r="H46" s="9">
        <v>0</v>
      </c>
      <c r="I46" s="9">
        <f t="shared" si="10"/>
        <v>165000</v>
      </c>
      <c r="J46" s="9">
        <f t="shared" si="11"/>
        <v>180000</v>
      </c>
      <c r="K46" s="9">
        <f t="shared" si="13"/>
        <v>1980000</v>
      </c>
      <c r="L46" s="9">
        <f t="shared" si="7"/>
        <v>500000</v>
      </c>
      <c r="M46" s="9">
        <v>0</v>
      </c>
      <c r="N46" s="9">
        <f t="shared" si="8"/>
        <v>672600</v>
      </c>
      <c r="O46" s="9">
        <v>27500</v>
      </c>
      <c r="P46" s="8">
        <f t="shared" si="2"/>
        <v>645100</v>
      </c>
      <c r="Q46" s="9">
        <f t="shared" si="3"/>
        <v>2257477</v>
      </c>
      <c r="R46" s="9">
        <f t="shared" si="14"/>
        <v>2254900</v>
      </c>
      <c r="S46" s="9">
        <f t="shared" si="5"/>
        <v>-2577</v>
      </c>
      <c r="T46" s="10">
        <f t="shared" si="6"/>
        <v>0.11428444720386713</v>
      </c>
    </row>
    <row r="47" spans="1:20" x14ac:dyDescent="0.3">
      <c r="A47" s="6" t="s">
        <v>43</v>
      </c>
      <c r="B47" s="7">
        <v>3.5</v>
      </c>
      <c r="C47" s="8">
        <v>3000000</v>
      </c>
      <c r="D47" s="9">
        <f t="shared" si="0"/>
        <v>36000</v>
      </c>
      <c r="E47" s="9">
        <v>224700</v>
      </c>
      <c r="F47" s="9">
        <v>409699</v>
      </c>
      <c r="G47" s="8">
        <f t="shared" si="1"/>
        <v>670399</v>
      </c>
      <c r="H47" s="9">
        <v>0</v>
      </c>
      <c r="I47" s="9">
        <f t="shared" si="10"/>
        <v>165000</v>
      </c>
      <c r="J47" s="9">
        <f t="shared" si="11"/>
        <v>180000</v>
      </c>
      <c r="K47" s="9">
        <f t="shared" si="13"/>
        <v>1980000</v>
      </c>
      <c r="L47" s="9">
        <f t="shared" si="7"/>
        <v>600000</v>
      </c>
      <c r="M47" s="9">
        <v>0</v>
      </c>
      <c r="N47" s="9">
        <f t="shared" si="8"/>
        <v>699600</v>
      </c>
      <c r="O47" s="9">
        <v>27500</v>
      </c>
      <c r="P47" s="8">
        <f t="shared" si="2"/>
        <v>672100</v>
      </c>
      <c r="Q47" s="9">
        <f t="shared" si="3"/>
        <v>2329601</v>
      </c>
      <c r="R47" s="9">
        <f t="shared" si="14"/>
        <v>2327900</v>
      </c>
      <c r="S47" s="9">
        <f t="shared" si="5"/>
        <v>-1701</v>
      </c>
      <c r="T47" s="10">
        <f t="shared" si="6"/>
        <v>7.30701490613858E-2</v>
      </c>
    </row>
    <row r="48" spans="1:20" x14ac:dyDescent="0.3">
      <c r="A48" s="6" t="s">
        <v>44</v>
      </c>
      <c r="B48" s="7">
        <v>3.5</v>
      </c>
      <c r="C48" s="8">
        <v>3300000</v>
      </c>
      <c r="D48" s="9">
        <f t="shared" si="0"/>
        <v>39600</v>
      </c>
      <c r="E48" s="9">
        <v>248700</v>
      </c>
      <c r="F48" s="9">
        <v>465729</v>
      </c>
      <c r="G48" s="8">
        <f t="shared" si="1"/>
        <v>754029</v>
      </c>
      <c r="H48" s="9">
        <v>0</v>
      </c>
      <c r="I48" s="9">
        <f t="shared" si="10"/>
        <v>165000</v>
      </c>
      <c r="J48" s="9">
        <f t="shared" si="11"/>
        <v>180000</v>
      </c>
      <c r="K48" s="9">
        <f t="shared" si="13"/>
        <v>1980000</v>
      </c>
      <c r="L48" s="9">
        <f t="shared" si="7"/>
        <v>900000</v>
      </c>
      <c r="M48" s="9">
        <v>0</v>
      </c>
      <c r="N48" s="9">
        <f t="shared" si="8"/>
        <v>780600</v>
      </c>
      <c r="O48" s="9">
        <v>27500</v>
      </c>
      <c r="P48" s="8">
        <f t="shared" si="2"/>
        <v>753100</v>
      </c>
      <c r="Q48" s="9">
        <f t="shared" si="3"/>
        <v>2545971</v>
      </c>
      <c r="R48" s="9">
        <f t="shared" si="14"/>
        <v>2546900</v>
      </c>
      <c r="S48" s="9">
        <f t="shared" si="5"/>
        <v>929</v>
      </c>
      <c r="T48" s="10">
        <f t="shared" si="6"/>
        <v>-3.6475715575798033E-2</v>
      </c>
    </row>
    <row r="49" spans="1:20" x14ac:dyDescent="0.3">
      <c r="A49" s="6" t="s">
        <v>45</v>
      </c>
      <c r="B49" s="7">
        <v>3.5</v>
      </c>
      <c r="C49" s="8">
        <v>3500000</v>
      </c>
      <c r="D49" s="9">
        <f t="shared" si="0"/>
        <v>42000</v>
      </c>
      <c r="E49" s="9">
        <v>264700</v>
      </c>
      <c r="F49" s="9">
        <v>503082</v>
      </c>
      <c r="G49" s="8">
        <f t="shared" si="1"/>
        <v>809782</v>
      </c>
      <c r="H49" s="9">
        <v>0</v>
      </c>
      <c r="I49" s="9">
        <f t="shared" si="10"/>
        <v>165000</v>
      </c>
      <c r="J49" s="9">
        <f t="shared" si="11"/>
        <v>180000</v>
      </c>
      <c r="K49" s="9">
        <f t="shared" si="13"/>
        <v>1980000</v>
      </c>
      <c r="L49" s="9">
        <f t="shared" si="7"/>
        <v>1100000</v>
      </c>
      <c r="M49" s="9">
        <v>0</v>
      </c>
      <c r="N49" s="9">
        <f t="shared" si="8"/>
        <v>834600</v>
      </c>
      <c r="O49" s="9">
        <v>27500</v>
      </c>
      <c r="P49" s="8">
        <f t="shared" si="2"/>
        <v>807100</v>
      </c>
      <c r="Q49" s="9">
        <f t="shared" si="3"/>
        <v>2690218</v>
      </c>
      <c r="R49" s="9">
        <f t="shared" si="14"/>
        <v>2692900</v>
      </c>
      <c r="S49" s="9">
        <f t="shared" si="5"/>
        <v>2682</v>
      </c>
      <c r="T49" s="10">
        <f t="shared" si="6"/>
        <v>-9.9595231906123516E-2</v>
      </c>
    </row>
    <row r="50" spans="1:20" x14ac:dyDescent="0.3">
      <c r="A50" s="6" t="s">
        <v>46</v>
      </c>
      <c r="B50" s="7">
        <v>3.5</v>
      </c>
      <c r="C50" s="8">
        <v>4000000</v>
      </c>
      <c r="D50" s="9">
        <f t="shared" si="0"/>
        <v>48000</v>
      </c>
      <c r="E50" s="9">
        <v>304700</v>
      </c>
      <c r="F50" s="9">
        <v>596465</v>
      </c>
      <c r="G50" s="8">
        <f t="shared" si="1"/>
        <v>949165</v>
      </c>
      <c r="H50" s="9">
        <v>0</v>
      </c>
      <c r="I50" s="9">
        <f t="shared" si="10"/>
        <v>165000</v>
      </c>
      <c r="J50" s="9">
        <f t="shared" si="11"/>
        <v>180000</v>
      </c>
      <c r="K50" s="9">
        <f t="shared" si="13"/>
        <v>1980000</v>
      </c>
      <c r="L50" s="9">
        <f>IF(C50&lt;2400000,0,MIN(C50,8000000)-2400000)</f>
        <v>1600000</v>
      </c>
      <c r="M50" s="9">
        <v>0</v>
      </c>
      <c r="N50" s="9">
        <f t="shared" si="8"/>
        <v>969600</v>
      </c>
      <c r="O50" s="9">
        <v>27500</v>
      </c>
      <c r="P50" s="8">
        <f t="shared" si="2"/>
        <v>942100</v>
      </c>
      <c r="Q50" s="9">
        <f t="shared" si="3"/>
        <v>3050835</v>
      </c>
      <c r="R50" s="9">
        <f t="shared" si="14"/>
        <v>3057900</v>
      </c>
      <c r="S50" s="9">
        <f t="shared" si="5"/>
        <v>7065</v>
      </c>
      <c r="T50" s="10">
        <f t="shared" si="6"/>
        <v>-0.23104091042872563</v>
      </c>
    </row>
    <row r="51" spans="1:20" x14ac:dyDescent="0.3">
      <c r="A51" s="6" t="s">
        <v>47</v>
      </c>
      <c r="B51" s="7">
        <v>3.5</v>
      </c>
      <c r="C51" s="8">
        <v>4500000</v>
      </c>
      <c r="D51" s="9">
        <f t="shared" si="0"/>
        <v>54000</v>
      </c>
      <c r="E51" s="9">
        <v>344700</v>
      </c>
      <c r="F51" s="9">
        <v>689847</v>
      </c>
      <c r="G51" s="8">
        <f t="shared" si="1"/>
        <v>1088547</v>
      </c>
      <c r="H51" s="9">
        <v>0</v>
      </c>
      <c r="I51" s="9">
        <f t="shared" si="10"/>
        <v>165000</v>
      </c>
      <c r="J51" s="9">
        <f t="shared" si="11"/>
        <v>180000</v>
      </c>
      <c r="K51" s="9">
        <f t="shared" si="13"/>
        <v>1980000</v>
      </c>
      <c r="L51" s="9">
        <f t="shared" si="7"/>
        <v>2100000</v>
      </c>
      <c r="M51" s="9">
        <v>0</v>
      </c>
      <c r="N51" s="9">
        <f t="shared" si="8"/>
        <v>1104600</v>
      </c>
      <c r="O51" s="9">
        <v>27500</v>
      </c>
      <c r="P51" s="8">
        <f t="shared" si="2"/>
        <v>1077100</v>
      </c>
      <c r="Q51" s="9">
        <f t="shared" si="3"/>
        <v>3411453</v>
      </c>
      <c r="R51" s="9">
        <f t="shared" si="14"/>
        <v>3422900</v>
      </c>
      <c r="S51" s="9">
        <f t="shared" si="5"/>
        <v>11447</v>
      </c>
      <c r="T51" s="10">
        <f t="shared" si="6"/>
        <v>-0.33442402641035379</v>
      </c>
    </row>
    <row r="52" spans="1:20" x14ac:dyDescent="0.3">
      <c r="A52" s="6" t="s">
        <v>48</v>
      </c>
      <c r="B52" s="7">
        <v>3.5</v>
      </c>
      <c r="C52" s="8">
        <v>5000000</v>
      </c>
      <c r="D52" s="9">
        <f t="shared" si="0"/>
        <v>60000</v>
      </c>
      <c r="E52" s="9">
        <v>384700</v>
      </c>
      <c r="F52" s="9">
        <v>788037</v>
      </c>
      <c r="G52" s="8">
        <f t="shared" si="1"/>
        <v>1232737</v>
      </c>
      <c r="H52" s="9">
        <v>0</v>
      </c>
      <c r="I52" s="9">
        <f t="shared" si="10"/>
        <v>165000</v>
      </c>
      <c r="J52" s="9">
        <f t="shared" si="11"/>
        <v>180000</v>
      </c>
      <c r="K52" s="9">
        <f t="shared" si="13"/>
        <v>1980000</v>
      </c>
      <c r="L52" s="9">
        <f t="shared" si="7"/>
        <v>2600000</v>
      </c>
      <c r="M52" s="9">
        <v>0</v>
      </c>
      <c r="N52" s="9">
        <f t="shared" si="8"/>
        <v>1239600</v>
      </c>
      <c r="O52" s="9">
        <v>27500</v>
      </c>
      <c r="P52" s="8">
        <f t="shared" si="2"/>
        <v>1212100</v>
      </c>
      <c r="Q52" s="9">
        <f t="shared" si="3"/>
        <v>3767263</v>
      </c>
      <c r="R52" s="9">
        <f t="shared" si="14"/>
        <v>3787900</v>
      </c>
      <c r="S52" s="9">
        <f t="shared" si="5"/>
        <v>20637</v>
      </c>
      <c r="T52" s="10">
        <f t="shared" si="6"/>
        <v>-0.54481374904300539</v>
      </c>
    </row>
    <row r="53" spans="1:20" x14ac:dyDescent="0.3">
      <c r="A53" s="6" t="s">
        <v>49</v>
      </c>
      <c r="B53" s="7">
        <v>3.5</v>
      </c>
      <c r="C53" s="8">
        <v>5500000</v>
      </c>
      <c r="D53" s="9">
        <f t="shared" si="0"/>
        <v>66000</v>
      </c>
      <c r="E53" s="9">
        <v>424700</v>
      </c>
      <c r="F53" s="9">
        <v>900874</v>
      </c>
      <c r="G53" s="8">
        <f t="shared" si="1"/>
        <v>1391574</v>
      </c>
      <c r="H53" s="9">
        <v>0</v>
      </c>
      <c r="I53" s="9">
        <f t="shared" si="10"/>
        <v>165000</v>
      </c>
      <c r="J53" s="9">
        <f t="shared" si="11"/>
        <v>180000</v>
      </c>
      <c r="K53" s="9">
        <f t="shared" si="13"/>
        <v>1980000</v>
      </c>
      <c r="L53" s="9">
        <f t="shared" si="7"/>
        <v>3100000</v>
      </c>
      <c r="M53" s="9">
        <v>0</v>
      </c>
      <c r="N53" s="9">
        <f t="shared" si="8"/>
        <v>1374600</v>
      </c>
      <c r="O53" s="9">
        <v>27500</v>
      </c>
      <c r="P53" s="8">
        <f t="shared" si="2"/>
        <v>1347100</v>
      </c>
      <c r="Q53" s="9">
        <f t="shared" si="3"/>
        <v>4108426</v>
      </c>
      <c r="R53" s="9">
        <f t="shared" si="14"/>
        <v>4152900</v>
      </c>
      <c r="S53" s="9">
        <f t="shared" si="5"/>
        <v>44474</v>
      </c>
      <c r="T53" s="10">
        <f t="shared" si="6"/>
        <v>-1.0709143008500086</v>
      </c>
    </row>
    <row r="54" spans="1:20" x14ac:dyDescent="0.3">
      <c r="A54" s="6" t="s">
        <v>50</v>
      </c>
      <c r="B54" s="7">
        <v>3.5</v>
      </c>
      <c r="C54" s="8">
        <v>6000000</v>
      </c>
      <c r="D54" s="9">
        <f t="shared" si="0"/>
        <v>72000</v>
      </c>
      <c r="E54" s="9">
        <v>464700</v>
      </c>
      <c r="F54" s="9">
        <v>1013712</v>
      </c>
      <c r="G54" s="8">
        <f t="shared" si="1"/>
        <v>1550412</v>
      </c>
      <c r="H54" s="9">
        <v>0</v>
      </c>
      <c r="I54" s="9">
        <f t="shared" si="10"/>
        <v>165000</v>
      </c>
      <c r="J54" s="9">
        <f t="shared" si="11"/>
        <v>180000</v>
      </c>
      <c r="K54" s="9">
        <f t="shared" si="13"/>
        <v>1980000</v>
      </c>
      <c r="L54" s="9">
        <f t="shared" si="7"/>
        <v>3600000</v>
      </c>
      <c r="M54" s="9">
        <v>0</v>
      </c>
      <c r="N54" s="9">
        <f t="shared" si="8"/>
        <v>1509600</v>
      </c>
      <c r="O54" s="9">
        <v>27500</v>
      </c>
      <c r="P54" s="8">
        <f t="shared" si="2"/>
        <v>1482100</v>
      </c>
      <c r="Q54" s="9">
        <f t="shared" si="3"/>
        <v>4449588</v>
      </c>
      <c r="R54" s="9">
        <f t="shared" si="14"/>
        <v>4517900</v>
      </c>
      <c r="S54" s="9">
        <f t="shared" si="5"/>
        <v>68312</v>
      </c>
      <c r="T54" s="10">
        <f t="shared" si="6"/>
        <v>-1.5120299254078222</v>
      </c>
    </row>
    <row r="55" spans="1:20" x14ac:dyDescent="0.3">
      <c r="A55" s="6" t="s">
        <v>51</v>
      </c>
      <c r="B55" s="7">
        <v>3.5</v>
      </c>
      <c r="C55" s="8">
        <v>6500000</v>
      </c>
      <c r="D55" s="9">
        <f t="shared" si="0"/>
        <v>78000</v>
      </c>
      <c r="E55" s="9">
        <v>504700</v>
      </c>
      <c r="F55" s="9">
        <v>1126549</v>
      </c>
      <c r="G55" s="8">
        <f t="shared" si="1"/>
        <v>1709249</v>
      </c>
      <c r="H55" s="9">
        <v>0</v>
      </c>
      <c r="I55" s="9">
        <f t="shared" si="10"/>
        <v>165000</v>
      </c>
      <c r="J55" s="9">
        <f t="shared" si="11"/>
        <v>180000</v>
      </c>
      <c r="K55" s="9">
        <f t="shared" si="13"/>
        <v>1980000</v>
      </c>
      <c r="L55" s="9">
        <f t="shared" si="7"/>
        <v>4100000</v>
      </c>
      <c r="M55" s="9">
        <v>0</v>
      </c>
      <c r="N55" s="9">
        <f t="shared" si="8"/>
        <v>1644600</v>
      </c>
      <c r="O55" s="9">
        <v>27500</v>
      </c>
      <c r="P55" s="8">
        <f t="shared" si="2"/>
        <v>1617100</v>
      </c>
      <c r="Q55" s="9">
        <f t="shared" si="3"/>
        <v>4790751</v>
      </c>
      <c r="R55" s="9">
        <f t="shared" si="14"/>
        <v>4882900</v>
      </c>
      <c r="S55" s="9">
        <f t="shared" si="5"/>
        <v>92149</v>
      </c>
      <c r="T55" s="10">
        <f t="shared" si="6"/>
        <v>-1.8871777017755842</v>
      </c>
    </row>
    <row r="56" spans="1:20" x14ac:dyDescent="0.3">
      <c r="A56" s="6" t="s">
        <v>52</v>
      </c>
      <c r="B56" s="7">
        <v>3.5</v>
      </c>
      <c r="C56" s="8">
        <v>7000000</v>
      </c>
      <c r="D56" s="9">
        <f t="shared" si="0"/>
        <v>84000</v>
      </c>
      <c r="E56" s="9">
        <v>544700</v>
      </c>
      <c r="F56" s="9">
        <v>1239387</v>
      </c>
      <c r="G56" s="8">
        <f t="shared" si="1"/>
        <v>1868087</v>
      </c>
      <c r="H56" s="9">
        <v>0</v>
      </c>
      <c r="I56" s="9">
        <f t="shared" si="10"/>
        <v>165000</v>
      </c>
      <c r="J56" s="9">
        <f t="shared" si="11"/>
        <v>180000</v>
      </c>
      <c r="K56" s="9">
        <f t="shared" si="13"/>
        <v>1980000</v>
      </c>
      <c r="L56" s="9">
        <f t="shared" si="7"/>
        <v>4600000</v>
      </c>
      <c r="M56" s="9">
        <v>0</v>
      </c>
      <c r="N56" s="9">
        <f t="shared" si="8"/>
        <v>1779600</v>
      </c>
      <c r="O56" s="9">
        <v>27500</v>
      </c>
      <c r="P56" s="8">
        <f t="shared" si="2"/>
        <v>1752100</v>
      </c>
      <c r="Q56" s="9">
        <f t="shared" si="3"/>
        <v>5131913</v>
      </c>
      <c r="R56" s="9">
        <f t="shared" si="14"/>
        <v>5247900</v>
      </c>
      <c r="S56" s="9">
        <f t="shared" si="5"/>
        <v>115987</v>
      </c>
      <c r="T56" s="10">
        <f t="shared" si="6"/>
        <v>-2.2101602545780219</v>
      </c>
    </row>
    <row r="57" spans="1:20" x14ac:dyDescent="0.3">
      <c r="A57" s="6" t="s">
        <v>53</v>
      </c>
      <c r="B57" s="7">
        <v>3.5</v>
      </c>
      <c r="C57" s="8">
        <v>7500000</v>
      </c>
      <c r="D57" s="9">
        <f t="shared" si="0"/>
        <v>90000</v>
      </c>
      <c r="E57" s="9">
        <v>584700</v>
      </c>
      <c r="F57" s="9">
        <v>1352224</v>
      </c>
      <c r="G57" s="8">
        <f t="shared" si="1"/>
        <v>2026924</v>
      </c>
      <c r="H57" s="9">
        <v>0</v>
      </c>
      <c r="I57" s="9">
        <f t="shared" si="10"/>
        <v>165000</v>
      </c>
      <c r="J57" s="9">
        <f t="shared" si="11"/>
        <v>180000</v>
      </c>
      <c r="K57" s="9">
        <f t="shared" si="13"/>
        <v>1980000</v>
      </c>
      <c r="L57" s="9">
        <f t="shared" si="7"/>
        <v>5100000</v>
      </c>
      <c r="M57" s="9">
        <v>0</v>
      </c>
      <c r="N57" s="9">
        <f t="shared" si="8"/>
        <v>1914600</v>
      </c>
      <c r="O57" s="9">
        <v>27500</v>
      </c>
      <c r="P57" s="8">
        <f t="shared" si="2"/>
        <v>1887100</v>
      </c>
      <c r="Q57" s="9">
        <f t="shared" si="3"/>
        <v>5473076</v>
      </c>
      <c r="R57" s="9">
        <f t="shared" si="14"/>
        <v>5612900</v>
      </c>
      <c r="S57" s="9">
        <f t="shared" si="5"/>
        <v>139824</v>
      </c>
      <c r="T57" s="10">
        <f t="shared" si="6"/>
        <v>-2.4911186730567088</v>
      </c>
    </row>
    <row r="58" spans="1:20" x14ac:dyDescent="0.3">
      <c r="A58" s="12" t="s">
        <v>54</v>
      </c>
      <c r="B58" s="13">
        <v>3.5</v>
      </c>
      <c r="C58" s="5">
        <v>8000000</v>
      </c>
      <c r="D58" s="14">
        <f t="shared" si="0"/>
        <v>96000</v>
      </c>
      <c r="E58" s="14">
        <v>624700</v>
      </c>
      <c r="F58" s="14">
        <v>1465062</v>
      </c>
      <c r="G58" s="5">
        <f t="shared" si="1"/>
        <v>2185762</v>
      </c>
      <c r="H58" s="9">
        <v>0</v>
      </c>
      <c r="I58" s="9">
        <f t="shared" si="10"/>
        <v>165000</v>
      </c>
      <c r="J58" s="9">
        <f t="shared" si="11"/>
        <v>180000</v>
      </c>
      <c r="K58" s="9">
        <f t="shared" si="13"/>
        <v>1980000</v>
      </c>
      <c r="L58" s="9">
        <f t="shared" si="7"/>
        <v>5600000</v>
      </c>
      <c r="M58" s="9">
        <f t="shared" ref="M58:M73" si="15">+C58-8000000</f>
        <v>0</v>
      </c>
      <c r="N58" s="9">
        <f t="shared" si="8"/>
        <v>2049600</v>
      </c>
      <c r="O58" s="9">
        <v>27500</v>
      </c>
      <c r="P58" s="5">
        <f t="shared" si="2"/>
        <v>2022100</v>
      </c>
      <c r="Q58" s="9">
        <f t="shared" si="3"/>
        <v>5814238</v>
      </c>
      <c r="R58" s="9">
        <f t="shared" si="14"/>
        <v>5977900</v>
      </c>
      <c r="S58" s="9">
        <f t="shared" si="5"/>
        <v>163662</v>
      </c>
      <c r="T58" s="10">
        <f t="shared" si="6"/>
        <v>-2.7377841716990918</v>
      </c>
    </row>
    <row r="59" spans="1:20" x14ac:dyDescent="0.3">
      <c r="A59" s="12" t="s">
        <v>55</v>
      </c>
      <c r="B59" s="13">
        <v>3.5</v>
      </c>
      <c r="C59" s="5">
        <v>8000001</v>
      </c>
      <c r="D59" s="14">
        <f t="shared" si="0"/>
        <v>96000.012000000002</v>
      </c>
      <c r="E59" s="14">
        <v>624700</v>
      </c>
      <c r="F59" s="14">
        <v>1465062</v>
      </c>
      <c r="G59" s="5">
        <f t="shared" si="1"/>
        <v>2185762.0120000001</v>
      </c>
      <c r="H59" s="9">
        <v>0</v>
      </c>
      <c r="I59" s="9">
        <f t="shared" si="10"/>
        <v>165000</v>
      </c>
      <c r="J59" s="9">
        <f t="shared" si="11"/>
        <v>180000</v>
      </c>
      <c r="K59" s="9">
        <f t="shared" si="13"/>
        <v>1980000</v>
      </c>
      <c r="L59" s="9">
        <f t="shared" si="7"/>
        <v>5600000</v>
      </c>
      <c r="M59" s="9">
        <f t="shared" si="15"/>
        <v>1</v>
      </c>
      <c r="N59" s="9">
        <f t="shared" si="8"/>
        <v>2049600.32</v>
      </c>
      <c r="O59" s="9">
        <v>27500</v>
      </c>
      <c r="P59" s="5">
        <f t="shared" si="2"/>
        <v>2022100.32</v>
      </c>
      <c r="Q59" s="9">
        <f t="shared" si="3"/>
        <v>5814238.9879999999</v>
      </c>
      <c r="R59" s="9">
        <f t="shared" si="14"/>
        <v>5977900.6799999997</v>
      </c>
      <c r="S59" s="9">
        <f t="shared" si="5"/>
        <v>163661.69199999981</v>
      </c>
      <c r="T59" s="10">
        <f t="shared" si="6"/>
        <v>-2.7377787079593938</v>
      </c>
    </row>
    <row r="60" spans="1:20" x14ac:dyDescent="0.3">
      <c r="A60" s="6" t="s">
        <v>56</v>
      </c>
      <c r="B60" s="7">
        <v>3.5</v>
      </c>
      <c r="C60" s="8">
        <v>9000000</v>
      </c>
      <c r="D60" s="9">
        <f t="shared" si="0"/>
        <v>108000</v>
      </c>
      <c r="E60" s="9">
        <v>704700</v>
      </c>
      <c r="F60" s="9">
        <v>1690737</v>
      </c>
      <c r="G60" s="8">
        <f t="shared" si="1"/>
        <v>2503437</v>
      </c>
      <c r="H60" s="9">
        <v>0</v>
      </c>
      <c r="I60" s="9">
        <f t="shared" si="10"/>
        <v>165000</v>
      </c>
      <c r="J60" s="9">
        <f t="shared" si="11"/>
        <v>180000</v>
      </c>
      <c r="K60" s="9">
        <f t="shared" si="13"/>
        <v>1980000</v>
      </c>
      <c r="L60" s="9">
        <f t="shared" si="7"/>
        <v>5600000</v>
      </c>
      <c r="M60" s="9">
        <f t="shared" si="15"/>
        <v>1000000</v>
      </c>
      <c r="N60" s="9">
        <f t="shared" si="8"/>
        <v>2369600</v>
      </c>
      <c r="O60" s="9">
        <v>27500</v>
      </c>
      <c r="P60" s="8">
        <f t="shared" si="2"/>
        <v>2342100</v>
      </c>
      <c r="Q60" s="9">
        <f t="shared" si="3"/>
        <v>6496563</v>
      </c>
      <c r="R60" s="9">
        <f t="shared" si="14"/>
        <v>6657900</v>
      </c>
      <c r="S60" s="9">
        <f t="shared" si="5"/>
        <v>161337</v>
      </c>
      <c r="T60" s="10">
        <f t="shared" si="6"/>
        <v>-2.4232415626548911</v>
      </c>
    </row>
    <row r="61" spans="1:20" x14ac:dyDescent="0.3">
      <c r="A61" s="6" t="s">
        <v>57</v>
      </c>
      <c r="B61" s="7">
        <v>3.5</v>
      </c>
      <c r="C61" s="8">
        <v>10000000</v>
      </c>
      <c r="D61" s="9">
        <f t="shared" si="0"/>
        <v>120000</v>
      </c>
      <c r="E61" s="9">
        <v>784700</v>
      </c>
      <c r="F61" s="9">
        <v>1916412</v>
      </c>
      <c r="G61" s="8">
        <f t="shared" si="1"/>
        <v>2821112</v>
      </c>
      <c r="H61" s="9">
        <v>0</v>
      </c>
      <c r="I61" s="9">
        <f t="shared" si="10"/>
        <v>165000</v>
      </c>
      <c r="J61" s="9">
        <f t="shared" si="11"/>
        <v>180000</v>
      </c>
      <c r="K61" s="9">
        <f t="shared" si="13"/>
        <v>1980000</v>
      </c>
      <c r="L61" s="9">
        <f t="shared" si="7"/>
        <v>5600000</v>
      </c>
      <c r="M61" s="9">
        <f t="shared" si="15"/>
        <v>2000000</v>
      </c>
      <c r="N61" s="9">
        <f t="shared" si="8"/>
        <v>2689600</v>
      </c>
      <c r="O61" s="9">
        <v>27500</v>
      </c>
      <c r="P61" s="8">
        <f t="shared" si="2"/>
        <v>2662100</v>
      </c>
      <c r="Q61" s="9">
        <f t="shared" si="3"/>
        <v>7178888</v>
      </c>
      <c r="R61" s="9">
        <f t="shared" si="14"/>
        <v>7337900</v>
      </c>
      <c r="S61" s="9">
        <f t="shared" si="5"/>
        <v>159012</v>
      </c>
      <c r="T61" s="10">
        <f t="shared" si="6"/>
        <v>-2.1669960070319845</v>
      </c>
    </row>
    <row r="62" spans="1:20" x14ac:dyDescent="0.3">
      <c r="A62" s="6" t="s">
        <v>58</v>
      </c>
      <c r="B62" s="7">
        <v>3.5</v>
      </c>
      <c r="C62" s="8">
        <v>11000000</v>
      </c>
      <c r="D62" s="9">
        <f t="shared" si="0"/>
        <v>132000</v>
      </c>
      <c r="E62" s="9">
        <v>864700</v>
      </c>
      <c r="F62" s="9">
        <v>2142087</v>
      </c>
      <c r="G62" s="8">
        <f t="shared" si="1"/>
        <v>3138787</v>
      </c>
      <c r="H62" s="9">
        <v>0</v>
      </c>
      <c r="I62" s="9">
        <f t="shared" si="10"/>
        <v>165000</v>
      </c>
      <c r="J62" s="9">
        <f t="shared" si="11"/>
        <v>180000</v>
      </c>
      <c r="K62" s="9">
        <f t="shared" si="13"/>
        <v>1980000</v>
      </c>
      <c r="L62" s="9">
        <f t="shared" si="7"/>
        <v>5600000</v>
      </c>
      <c r="M62" s="9">
        <f t="shared" si="15"/>
        <v>3000000</v>
      </c>
      <c r="N62" s="9">
        <f t="shared" si="8"/>
        <v>3009600</v>
      </c>
      <c r="O62" s="9">
        <v>27500</v>
      </c>
      <c r="P62" s="8">
        <f t="shared" si="2"/>
        <v>2982100</v>
      </c>
      <c r="Q62" s="9">
        <f t="shared" si="3"/>
        <v>7861213</v>
      </c>
      <c r="R62" s="9">
        <f t="shared" si="14"/>
        <v>8017900</v>
      </c>
      <c r="S62" s="9">
        <f t="shared" si="5"/>
        <v>156687</v>
      </c>
      <c r="T62" s="10">
        <f t="shared" si="6"/>
        <v>-1.9542149440626599</v>
      </c>
    </row>
    <row r="63" spans="1:20" x14ac:dyDescent="0.3">
      <c r="A63" s="6" t="s">
        <v>59</v>
      </c>
      <c r="B63" s="7">
        <v>3.5</v>
      </c>
      <c r="C63" s="8">
        <v>12000000</v>
      </c>
      <c r="D63" s="9">
        <f t="shared" si="0"/>
        <v>144000</v>
      </c>
      <c r="E63" s="9">
        <v>944700</v>
      </c>
      <c r="F63" s="9">
        <v>2367762</v>
      </c>
      <c r="G63" s="8">
        <f t="shared" si="1"/>
        <v>3456462</v>
      </c>
      <c r="H63" s="9">
        <v>0</v>
      </c>
      <c r="I63" s="9">
        <f t="shared" si="10"/>
        <v>165000</v>
      </c>
      <c r="J63" s="9">
        <f t="shared" si="11"/>
        <v>180000</v>
      </c>
      <c r="K63" s="9">
        <f t="shared" si="13"/>
        <v>1980000</v>
      </c>
      <c r="L63" s="9">
        <f t="shared" si="7"/>
        <v>5600000</v>
      </c>
      <c r="M63" s="9">
        <f t="shared" si="15"/>
        <v>4000000</v>
      </c>
      <c r="N63" s="9">
        <f t="shared" si="8"/>
        <v>3329600</v>
      </c>
      <c r="O63" s="9">
        <v>27500</v>
      </c>
      <c r="P63" s="8">
        <f t="shared" si="2"/>
        <v>3302100</v>
      </c>
      <c r="Q63" s="9">
        <f t="shared" si="3"/>
        <v>8543538</v>
      </c>
      <c r="R63" s="9">
        <f t="shared" si="14"/>
        <v>8697900</v>
      </c>
      <c r="S63" s="9">
        <f t="shared" si="5"/>
        <v>154362</v>
      </c>
      <c r="T63" s="10">
        <f t="shared" si="6"/>
        <v>-1.7747042389542302</v>
      </c>
    </row>
    <row r="64" spans="1:20" x14ac:dyDescent="0.3">
      <c r="A64" s="6" t="s">
        <v>60</v>
      </c>
      <c r="B64" s="7">
        <v>3.5</v>
      </c>
      <c r="C64" s="8">
        <v>13000000</v>
      </c>
      <c r="D64" s="9">
        <f t="shared" si="0"/>
        <v>156000</v>
      </c>
      <c r="E64" s="9">
        <v>1024700</v>
      </c>
      <c r="F64" s="9">
        <v>2593437</v>
      </c>
      <c r="G64" s="8">
        <f t="shared" si="1"/>
        <v>3774137</v>
      </c>
      <c r="H64" s="9">
        <v>0</v>
      </c>
      <c r="I64" s="9">
        <f t="shared" si="10"/>
        <v>165000</v>
      </c>
      <c r="J64" s="9">
        <f t="shared" si="11"/>
        <v>180000</v>
      </c>
      <c r="K64" s="9">
        <f t="shared" si="13"/>
        <v>1980000</v>
      </c>
      <c r="L64" s="9">
        <f t="shared" si="7"/>
        <v>5600000</v>
      </c>
      <c r="M64" s="9">
        <f t="shared" si="15"/>
        <v>5000000</v>
      </c>
      <c r="N64" s="9">
        <f t="shared" si="8"/>
        <v>3649600</v>
      </c>
      <c r="O64" s="9">
        <v>27500</v>
      </c>
      <c r="P64" s="8">
        <f t="shared" si="2"/>
        <v>3622100</v>
      </c>
      <c r="Q64" s="9">
        <f t="shared" si="3"/>
        <v>9225863</v>
      </c>
      <c r="R64" s="9">
        <f t="shared" si="14"/>
        <v>9377900</v>
      </c>
      <c r="S64" s="9">
        <f t="shared" si="5"/>
        <v>152037</v>
      </c>
      <c r="T64" s="10">
        <f t="shared" si="6"/>
        <v>-1.6212265006024802</v>
      </c>
    </row>
    <row r="65" spans="1:20" x14ac:dyDescent="0.3">
      <c r="A65" s="6" t="s">
        <v>61</v>
      </c>
      <c r="B65" s="7">
        <v>3.5</v>
      </c>
      <c r="C65" s="8">
        <v>14000000</v>
      </c>
      <c r="D65" s="9">
        <f t="shared" si="0"/>
        <v>168000</v>
      </c>
      <c r="E65" s="9">
        <v>1104700</v>
      </c>
      <c r="F65" s="9">
        <v>2919112</v>
      </c>
      <c r="G65" s="8">
        <f t="shared" si="1"/>
        <v>4191812</v>
      </c>
      <c r="H65" s="9">
        <v>0</v>
      </c>
      <c r="I65" s="9">
        <f t="shared" si="10"/>
        <v>165000</v>
      </c>
      <c r="J65" s="9">
        <f t="shared" si="11"/>
        <v>180000</v>
      </c>
      <c r="K65" s="9">
        <f t="shared" si="13"/>
        <v>1980000</v>
      </c>
      <c r="L65" s="9">
        <f t="shared" si="7"/>
        <v>5600000</v>
      </c>
      <c r="M65" s="9">
        <f t="shared" si="15"/>
        <v>6000000</v>
      </c>
      <c r="N65" s="9">
        <f t="shared" si="8"/>
        <v>3969600</v>
      </c>
      <c r="O65" s="9">
        <v>27500</v>
      </c>
      <c r="P65" s="8">
        <f>+N65-O65</f>
        <v>3942100</v>
      </c>
      <c r="Q65" s="9">
        <f t="shared" si="3"/>
        <v>9808188</v>
      </c>
      <c r="R65" s="9">
        <f t="shared" si="14"/>
        <v>10057900</v>
      </c>
      <c r="S65" s="9">
        <f t="shared" si="5"/>
        <v>249712</v>
      </c>
      <c r="T65" s="10">
        <f t="shared" si="6"/>
        <v>-2.4827449069885361</v>
      </c>
    </row>
    <row r="66" spans="1:20" x14ac:dyDescent="0.3">
      <c r="A66" s="6" t="s">
        <v>62</v>
      </c>
      <c r="B66" s="7">
        <v>3.5</v>
      </c>
      <c r="C66" s="8">
        <v>15000000</v>
      </c>
      <c r="D66" s="9">
        <f t="shared" si="0"/>
        <v>180000</v>
      </c>
      <c r="E66" s="9">
        <v>1184700</v>
      </c>
      <c r="F66" s="9">
        <v>3044787</v>
      </c>
      <c r="G66" s="8">
        <f t="shared" si="1"/>
        <v>4409487</v>
      </c>
      <c r="H66" s="9">
        <v>0</v>
      </c>
      <c r="I66" s="9">
        <f t="shared" si="10"/>
        <v>165000</v>
      </c>
      <c r="J66" s="9">
        <f t="shared" si="11"/>
        <v>180000</v>
      </c>
      <c r="K66" s="9">
        <f t="shared" si="13"/>
        <v>1980000</v>
      </c>
      <c r="L66" s="9">
        <f t="shared" si="7"/>
        <v>5600000</v>
      </c>
      <c r="M66" s="9">
        <f t="shared" si="15"/>
        <v>7000000</v>
      </c>
      <c r="N66" s="9">
        <f t="shared" si="8"/>
        <v>4289600</v>
      </c>
      <c r="O66" s="9">
        <v>27500</v>
      </c>
      <c r="P66" s="8">
        <f t="shared" si="2"/>
        <v>4262100</v>
      </c>
      <c r="Q66" s="9">
        <f t="shared" si="3"/>
        <v>10590513</v>
      </c>
      <c r="R66" s="9">
        <f t="shared" si="14"/>
        <v>10737900</v>
      </c>
      <c r="S66" s="9">
        <f t="shared" si="5"/>
        <v>147387</v>
      </c>
      <c r="T66" s="10">
        <f t="shared" si="6"/>
        <v>-1.3725868186516916</v>
      </c>
    </row>
    <row r="67" spans="1:20" x14ac:dyDescent="0.3">
      <c r="A67" s="6" t="s">
        <v>63</v>
      </c>
      <c r="B67" s="7">
        <v>3.5</v>
      </c>
      <c r="C67" s="8">
        <v>16000000</v>
      </c>
      <c r="D67" s="9">
        <f t="shared" si="0"/>
        <v>192000</v>
      </c>
      <c r="E67" s="9">
        <v>1264700</v>
      </c>
      <c r="F67" s="9">
        <v>3270462</v>
      </c>
      <c r="G67" s="8">
        <f t="shared" si="1"/>
        <v>4727162</v>
      </c>
      <c r="H67" s="9">
        <v>0</v>
      </c>
      <c r="I67" s="9">
        <f t="shared" si="10"/>
        <v>165000</v>
      </c>
      <c r="J67" s="9">
        <f t="shared" si="11"/>
        <v>180000</v>
      </c>
      <c r="K67" s="9">
        <f t="shared" si="13"/>
        <v>1980000</v>
      </c>
      <c r="L67" s="9">
        <f t="shared" si="7"/>
        <v>5600000</v>
      </c>
      <c r="M67" s="9">
        <f t="shared" si="15"/>
        <v>8000000</v>
      </c>
      <c r="N67" s="9">
        <f t="shared" si="8"/>
        <v>4609600</v>
      </c>
      <c r="O67" s="9">
        <v>27500</v>
      </c>
      <c r="P67" s="8">
        <f t="shared" si="2"/>
        <v>4582100</v>
      </c>
      <c r="Q67" s="9">
        <f t="shared" si="3"/>
        <v>11272838</v>
      </c>
      <c r="R67" s="9">
        <f t="shared" si="14"/>
        <v>11417900</v>
      </c>
      <c r="S67" s="9">
        <f t="shared" si="5"/>
        <v>145062</v>
      </c>
      <c r="T67" s="10">
        <f t="shared" si="6"/>
        <v>-1.2704788095884534</v>
      </c>
    </row>
    <row r="68" spans="1:20" x14ac:dyDescent="0.3">
      <c r="A68" s="6" t="s">
        <v>64</v>
      </c>
      <c r="B68" s="7">
        <v>3.5</v>
      </c>
      <c r="C68" s="8">
        <v>17000000</v>
      </c>
      <c r="D68" s="9">
        <f t="shared" si="0"/>
        <v>204000</v>
      </c>
      <c r="E68" s="9">
        <v>1344700</v>
      </c>
      <c r="F68" s="9">
        <v>3496137</v>
      </c>
      <c r="G68" s="8">
        <f t="shared" si="1"/>
        <v>5044837</v>
      </c>
      <c r="H68" s="9">
        <v>0</v>
      </c>
      <c r="I68" s="9">
        <f t="shared" si="10"/>
        <v>165000</v>
      </c>
      <c r="J68" s="9">
        <f t="shared" si="11"/>
        <v>180000</v>
      </c>
      <c r="K68" s="9">
        <f t="shared" si="13"/>
        <v>1980000</v>
      </c>
      <c r="L68" s="9">
        <f t="shared" si="7"/>
        <v>5600000</v>
      </c>
      <c r="M68" s="9">
        <f t="shared" si="15"/>
        <v>9000000</v>
      </c>
      <c r="N68" s="9">
        <f t="shared" si="8"/>
        <v>4929600</v>
      </c>
      <c r="O68" s="9">
        <v>27500</v>
      </c>
      <c r="P68" s="8">
        <f t="shared" si="2"/>
        <v>4902100</v>
      </c>
      <c r="Q68" s="9">
        <f t="shared" si="3"/>
        <v>11955163</v>
      </c>
      <c r="R68" s="9">
        <f t="shared" si="14"/>
        <v>12097900</v>
      </c>
      <c r="S68" s="9">
        <f t="shared" si="5"/>
        <v>142737</v>
      </c>
      <c r="T68" s="10">
        <f t="shared" si="6"/>
        <v>-1.1798493953496061</v>
      </c>
    </row>
    <row r="69" spans="1:20" x14ac:dyDescent="0.3">
      <c r="A69" s="6" t="s">
        <v>65</v>
      </c>
      <c r="B69" s="7">
        <v>3.5</v>
      </c>
      <c r="C69" s="8">
        <v>18000000</v>
      </c>
      <c r="D69" s="9">
        <f t="shared" si="0"/>
        <v>216000</v>
      </c>
      <c r="E69" s="9">
        <v>1424700</v>
      </c>
      <c r="F69" s="9">
        <v>3721812</v>
      </c>
      <c r="G69" s="8">
        <f t="shared" si="1"/>
        <v>5362512</v>
      </c>
      <c r="H69" s="9">
        <v>0</v>
      </c>
      <c r="I69" s="9">
        <f t="shared" si="10"/>
        <v>165000</v>
      </c>
      <c r="J69" s="9">
        <f t="shared" si="11"/>
        <v>180000</v>
      </c>
      <c r="K69" s="9">
        <f t="shared" si="13"/>
        <v>1980000</v>
      </c>
      <c r="L69" s="9">
        <f t="shared" si="7"/>
        <v>5600000</v>
      </c>
      <c r="M69" s="9">
        <f t="shared" si="15"/>
        <v>10000000</v>
      </c>
      <c r="N69" s="9">
        <f t="shared" si="8"/>
        <v>5249600</v>
      </c>
      <c r="O69" s="9">
        <v>27500</v>
      </c>
      <c r="P69" s="8">
        <f t="shared" si="2"/>
        <v>5222100</v>
      </c>
      <c r="Q69" s="9">
        <f t="shared" si="3"/>
        <v>12637488</v>
      </c>
      <c r="R69" s="9">
        <f t="shared" si="14"/>
        <v>12777900</v>
      </c>
      <c r="S69" s="9">
        <f t="shared" si="5"/>
        <v>140412</v>
      </c>
      <c r="T69" s="10">
        <f t="shared" si="6"/>
        <v>-1.0988660108468529</v>
      </c>
    </row>
    <row r="70" spans="1:20" x14ac:dyDescent="0.3">
      <c r="A70" s="6" t="s">
        <v>66</v>
      </c>
      <c r="B70" s="7">
        <v>3.5</v>
      </c>
      <c r="C70" s="8">
        <v>19000000</v>
      </c>
      <c r="D70" s="9">
        <f t="shared" si="0"/>
        <v>228000</v>
      </c>
      <c r="E70" s="9">
        <v>1504700</v>
      </c>
      <c r="F70" s="9">
        <v>3947487</v>
      </c>
      <c r="G70" s="8">
        <f t="shared" si="1"/>
        <v>5680187</v>
      </c>
      <c r="H70" s="9">
        <v>0</v>
      </c>
      <c r="I70" s="9">
        <f t="shared" si="10"/>
        <v>165000</v>
      </c>
      <c r="J70" s="9">
        <f t="shared" si="11"/>
        <v>180000</v>
      </c>
      <c r="K70" s="9">
        <f t="shared" si="13"/>
        <v>1980000</v>
      </c>
      <c r="L70" s="9">
        <f t="shared" si="7"/>
        <v>5600000</v>
      </c>
      <c r="M70" s="9">
        <f t="shared" si="15"/>
        <v>11000000</v>
      </c>
      <c r="N70" s="9">
        <f t="shared" si="8"/>
        <v>5569600</v>
      </c>
      <c r="O70" s="9">
        <v>27500</v>
      </c>
      <c r="P70" s="8">
        <f t="shared" si="2"/>
        <v>5542100</v>
      </c>
      <c r="Q70" s="9">
        <f t="shared" si="3"/>
        <v>13319813</v>
      </c>
      <c r="R70" s="9">
        <f t="shared" si="14"/>
        <v>13457900</v>
      </c>
      <c r="S70" s="9">
        <f t="shared" si="5"/>
        <v>138087</v>
      </c>
      <c r="T70" s="10">
        <f t="shared" si="6"/>
        <v>-1.0260664739669638</v>
      </c>
    </row>
    <row r="71" spans="1:20" x14ac:dyDescent="0.3">
      <c r="A71" s="6" t="s">
        <v>67</v>
      </c>
      <c r="B71" s="7">
        <v>3.5</v>
      </c>
      <c r="C71" s="8">
        <v>20000000</v>
      </c>
      <c r="D71" s="9">
        <f t="shared" si="0"/>
        <v>240000</v>
      </c>
      <c r="E71" s="9">
        <v>1584700</v>
      </c>
      <c r="F71" s="9">
        <v>4173162</v>
      </c>
      <c r="G71" s="8">
        <f t="shared" si="1"/>
        <v>5997862</v>
      </c>
      <c r="H71" s="9">
        <v>0</v>
      </c>
      <c r="I71" s="9">
        <f t="shared" si="10"/>
        <v>165000</v>
      </c>
      <c r="J71" s="9">
        <f t="shared" si="11"/>
        <v>180000</v>
      </c>
      <c r="K71" s="9">
        <f t="shared" si="13"/>
        <v>1980000</v>
      </c>
      <c r="L71" s="9">
        <f t="shared" si="7"/>
        <v>5600000</v>
      </c>
      <c r="M71" s="9">
        <f t="shared" si="15"/>
        <v>12000000</v>
      </c>
      <c r="N71" s="9">
        <f t="shared" si="8"/>
        <v>5889600</v>
      </c>
      <c r="O71" s="9">
        <v>27500</v>
      </c>
      <c r="P71" s="8">
        <f t="shared" si="2"/>
        <v>5862100</v>
      </c>
      <c r="Q71" s="9">
        <f t="shared" si="3"/>
        <v>14002138</v>
      </c>
      <c r="R71" s="9">
        <f t="shared" si="14"/>
        <v>14137900</v>
      </c>
      <c r="S71" s="9">
        <f t="shared" si="5"/>
        <v>135762</v>
      </c>
      <c r="T71" s="10">
        <f t="shared" si="6"/>
        <v>-0.96026991278761342</v>
      </c>
    </row>
    <row r="72" spans="1:20" x14ac:dyDescent="0.3">
      <c r="A72" s="6" t="s">
        <v>68</v>
      </c>
      <c r="B72" s="7">
        <v>3.5</v>
      </c>
      <c r="C72" s="8">
        <v>25000000</v>
      </c>
      <c r="D72" s="9">
        <f t="shared" si="0"/>
        <v>300000</v>
      </c>
      <c r="E72" s="9">
        <v>1984700</v>
      </c>
      <c r="F72" s="9">
        <v>5301537</v>
      </c>
      <c r="G72" s="8">
        <f t="shared" si="1"/>
        <v>7586237</v>
      </c>
      <c r="H72" s="9">
        <v>0</v>
      </c>
      <c r="I72" s="9">
        <f t="shared" si="10"/>
        <v>165000</v>
      </c>
      <c r="J72" s="9">
        <f t="shared" si="11"/>
        <v>180000</v>
      </c>
      <c r="K72" s="9">
        <f t="shared" si="13"/>
        <v>1980000</v>
      </c>
      <c r="L72" s="9">
        <f t="shared" si="7"/>
        <v>5600000</v>
      </c>
      <c r="M72" s="9">
        <f t="shared" si="15"/>
        <v>17000000</v>
      </c>
      <c r="N72" s="9">
        <f t="shared" si="8"/>
        <v>7489600</v>
      </c>
      <c r="O72" s="9">
        <v>27500</v>
      </c>
      <c r="P72" s="8">
        <f t="shared" si="2"/>
        <v>7462100</v>
      </c>
      <c r="Q72" s="9">
        <f t="shared" si="3"/>
        <v>17413763</v>
      </c>
      <c r="R72" s="9">
        <f t="shared" si="14"/>
        <v>17537900</v>
      </c>
      <c r="S72" s="9">
        <f t="shared" si="5"/>
        <v>124137</v>
      </c>
      <c r="T72" s="10">
        <f t="shared" si="6"/>
        <v>-0.70782134691154586</v>
      </c>
    </row>
    <row r="73" spans="1:20" x14ac:dyDescent="0.3">
      <c r="A73" s="6" t="s">
        <v>69</v>
      </c>
      <c r="B73" s="7">
        <v>3.5</v>
      </c>
      <c r="C73" s="8">
        <v>30000000</v>
      </c>
      <c r="D73" s="9">
        <f>+C73*1.2%</f>
        <v>360000</v>
      </c>
      <c r="E73" s="9">
        <v>2384700</v>
      </c>
      <c r="F73" s="9">
        <v>6429912</v>
      </c>
      <c r="G73" s="8">
        <f>+D73+E73+F73</f>
        <v>9174612</v>
      </c>
      <c r="H73" s="9">
        <v>0</v>
      </c>
      <c r="I73" s="9">
        <f t="shared" si="10"/>
        <v>165000</v>
      </c>
      <c r="J73" s="9">
        <f t="shared" si="11"/>
        <v>180000</v>
      </c>
      <c r="K73" s="9">
        <f t="shared" si="13"/>
        <v>1980000</v>
      </c>
      <c r="L73" s="9">
        <f>IF(C73&lt;2400000,0,MIN(C73,8000000)-2400000)</f>
        <v>5600000</v>
      </c>
      <c r="M73" s="9">
        <f t="shared" si="15"/>
        <v>22000000</v>
      </c>
      <c r="N73" s="9">
        <f>0+(I73*16%)+(J73*20%)+(K73*24%)+(L73*27%)+(M73*32%)</f>
        <v>9089600</v>
      </c>
      <c r="O73" s="9">
        <v>27500</v>
      </c>
      <c r="P73" s="8">
        <f>+N73-O73</f>
        <v>9062100</v>
      </c>
      <c r="Q73" s="9">
        <f t="shared" ref="Q73" si="16">+C73-G73</f>
        <v>20825388</v>
      </c>
      <c r="R73" s="9">
        <f t="shared" si="14"/>
        <v>20937900</v>
      </c>
      <c r="S73" s="9">
        <f t="shared" ref="S73" si="17">+R73-Q73</f>
        <v>112512</v>
      </c>
      <c r="T73" s="10">
        <f t="shared" ref="T73" si="18">+(Q73-R73)/R73*100</f>
        <v>-0.53736048027739169</v>
      </c>
    </row>
  </sheetData>
  <mergeCells count="16">
    <mergeCell ref="A5:A7"/>
    <mergeCell ref="B5:B7"/>
    <mergeCell ref="C5:C7"/>
    <mergeCell ref="D5:G5"/>
    <mergeCell ref="H5:P5"/>
    <mergeCell ref="Q5:Q7"/>
    <mergeCell ref="R5:R7"/>
    <mergeCell ref="S5:S7"/>
    <mergeCell ref="T5:T7"/>
    <mergeCell ref="D6:D7"/>
    <mergeCell ref="E6:E7"/>
    <mergeCell ref="F6:F7"/>
    <mergeCell ref="G6:G7"/>
    <mergeCell ref="N6:N7"/>
    <mergeCell ref="O6:O7"/>
    <mergeCell ref="P6:P7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9A556B-692C-431A-99BF-6B08D5DC7A32}">
  <dimension ref="A1"/>
  <sheetViews>
    <sheetView topLeftCell="A17" workbookViewId="0">
      <selection activeCell="N35" sqref="N35"/>
    </sheetView>
  </sheetViews>
  <sheetFormatPr baseColWidth="10" defaultRowHeight="14.5" x14ac:dyDescent="0.35"/>
  <sheetData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57E84-1A06-4A96-81CC-AFF06B98DDFD}">
  <dimension ref="A6:T74"/>
  <sheetViews>
    <sheetView tabSelected="1" workbookViewId="0">
      <pane ySplit="8" topLeftCell="A9" activePane="bottomLeft" state="frozen"/>
      <selection pane="bottomLeft" activeCell="E11" sqref="E11:E12"/>
    </sheetView>
  </sheetViews>
  <sheetFormatPr baseColWidth="10" defaultColWidth="11.54296875" defaultRowHeight="13" x14ac:dyDescent="0.3"/>
  <cols>
    <col min="1" max="1" width="7" style="21" bestFit="1" customWidth="1"/>
    <col min="2" max="2" width="8.1796875" style="25" bestFit="1" customWidth="1"/>
    <col min="3" max="3" width="10.453125" style="21" customWidth="1"/>
    <col min="4" max="4" width="8.54296875" style="21" bestFit="1" customWidth="1"/>
    <col min="5" max="6" width="10" style="21" bestFit="1" customWidth="1"/>
    <col min="7" max="7" width="10.08984375" style="21" bestFit="1" customWidth="1"/>
    <col min="8" max="8" width="7.54296875" style="11" bestFit="1" customWidth="1"/>
    <col min="9" max="10" width="8.54296875" style="11" bestFit="1" customWidth="1"/>
    <col min="11" max="11" width="10" style="11" bestFit="1" customWidth="1"/>
    <col min="12" max="12" width="9" style="11" bestFit="1" customWidth="1"/>
    <col min="13" max="13" width="9.90625" style="11" bestFit="1" customWidth="1"/>
    <col min="14" max="14" width="12.54296875" style="17" bestFit="1" customWidth="1"/>
    <col min="15" max="15" width="12.54296875" style="11" bestFit="1" customWidth="1"/>
    <col min="16" max="16" width="13.81640625" style="11" bestFit="1" customWidth="1"/>
    <col min="17" max="18" width="11.6328125" style="11" bestFit="1" customWidth="1"/>
    <col min="19" max="19" width="13.54296875" style="11" bestFit="1" customWidth="1"/>
    <col min="20" max="20" width="8.08984375" style="11" customWidth="1"/>
    <col min="21" max="16384" width="11.54296875" style="21"/>
  </cols>
  <sheetData>
    <row r="6" spans="1:20" s="2" customFormat="1" ht="27" customHeight="1" x14ac:dyDescent="0.3">
      <c r="A6" s="26" t="s">
        <v>70</v>
      </c>
      <c r="B6" s="29" t="s">
        <v>3</v>
      </c>
      <c r="C6" s="32" t="s">
        <v>73</v>
      </c>
      <c r="D6" s="41" t="s">
        <v>71</v>
      </c>
      <c r="E6" s="42"/>
      <c r="F6" s="42"/>
      <c r="G6" s="43"/>
      <c r="H6" s="44" t="s">
        <v>72</v>
      </c>
      <c r="I6" s="45"/>
      <c r="J6" s="45"/>
      <c r="K6" s="45"/>
      <c r="L6" s="45"/>
      <c r="M6" s="45"/>
      <c r="N6" s="45"/>
      <c r="O6" s="45"/>
      <c r="P6" s="46"/>
      <c r="Q6" s="26" t="s">
        <v>86</v>
      </c>
      <c r="R6" s="26" t="s">
        <v>87</v>
      </c>
      <c r="S6" s="32" t="s">
        <v>88</v>
      </c>
      <c r="T6" s="32" t="s">
        <v>74</v>
      </c>
    </row>
    <row r="7" spans="1:20" s="2" customFormat="1" ht="38.4" customHeight="1" x14ac:dyDescent="0.3">
      <c r="A7" s="27"/>
      <c r="B7" s="30"/>
      <c r="C7" s="33"/>
      <c r="D7" s="47" t="s">
        <v>0</v>
      </c>
      <c r="E7" s="47" t="s">
        <v>1</v>
      </c>
      <c r="F7" s="47" t="s">
        <v>2</v>
      </c>
      <c r="G7" s="35" t="s">
        <v>81</v>
      </c>
      <c r="H7" s="3" t="s">
        <v>75</v>
      </c>
      <c r="I7" s="3" t="s">
        <v>76</v>
      </c>
      <c r="J7" s="3" t="s">
        <v>78</v>
      </c>
      <c r="K7" s="3" t="s">
        <v>77</v>
      </c>
      <c r="L7" s="3" t="s">
        <v>79</v>
      </c>
      <c r="M7" s="4" t="s">
        <v>80</v>
      </c>
      <c r="N7" s="37" t="s">
        <v>83</v>
      </c>
      <c r="O7" s="49" t="s">
        <v>84</v>
      </c>
      <c r="P7" s="35" t="s">
        <v>85</v>
      </c>
      <c r="Q7" s="27"/>
      <c r="R7" s="27"/>
      <c r="S7" s="33"/>
      <c r="T7" s="33"/>
    </row>
    <row r="8" spans="1:20" s="2" customFormat="1" x14ac:dyDescent="0.3">
      <c r="A8" s="28"/>
      <c r="B8" s="31"/>
      <c r="C8" s="34"/>
      <c r="D8" s="48"/>
      <c r="E8" s="48"/>
      <c r="F8" s="48"/>
      <c r="G8" s="36"/>
      <c r="H8" s="5">
        <v>75000</v>
      </c>
      <c r="I8" s="5">
        <f>240000-75000</f>
        <v>165000</v>
      </c>
      <c r="J8" s="5">
        <f>420000-240000</f>
        <v>180000</v>
      </c>
      <c r="K8" s="5">
        <f>2400000-420000</f>
        <v>1980000</v>
      </c>
      <c r="L8" s="5">
        <f>8000000-2400000</f>
        <v>5600000</v>
      </c>
      <c r="M8" s="5" t="s">
        <v>82</v>
      </c>
      <c r="N8" s="38"/>
      <c r="O8" s="49"/>
      <c r="P8" s="36"/>
      <c r="Q8" s="28"/>
      <c r="R8" s="28"/>
      <c r="S8" s="34"/>
      <c r="T8" s="34"/>
    </row>
    <row r="9" spans="1:20" x14ac:dyDescent="0.3">
      <c r="A9" s="18" t="s">
        <v>4</v>
      </c>
      <c r="B9" s="19">
        <v>4</v>
      </c>
      <c r="C9" s="8">
        <v>75000</v>
      </c>
      <c r="D9" s="20">
        <f t="shared" ref="D9:D73" si="0">+C9*1.2%</f>
        <v>900</v>
      </c>
      <c r="E9" s="20"/>
      <c r="F9" s="20"/>
      <c r="G9" s="8">
        <f t="shared" ref="G9:G73" si="1">+D9+E9+F9</f>
        <v>900</v>
      </c>
      <c r="H9" s="9"/>
      <c r="I9" s="9"/>
      <c r="J9" s="9"/>
      <c r="K9" s="9"/>
      <c r="L9" s="9"/>
      <c r="M9" s="9"/>
      <c r="N9" s="9"/>
      <c r="O9" s="9">
        <v>33000</v>
      </c>
      <c r="P9" s="8"/>
      <c r="Q9" s="9">
        <f>+C9-G9</f>
        <v>74100</v>
      </c>
      <c r="R9" s="9">
        <f>+C9-0</f>
        <v>75000</v>
      </c>
      <c r="S9" s="9">
        <f>+R9-Q9</f>
        <v>900</v>
      </c>
      <c r="T9" s="10">
        <f>+(Q9-R9)/R9*100</f>
        <v>-1.2</v>
      </c>
    </row>
    <row r="10" spans="1:20" x14ac:dyDescent="0.3">
      <c r="A10" s="18" t="s">
        <v>5</v>
      </c>
      <c r="B10" s="19">
        <v>4</v>
      </c>
      <c r="C10" s="8">
        <v>75001</v>
      </c>
      <c r="D10" s="20">
        <f t="shared" si="0"/>
        <v>900.01200000000006</v>
      </c>
      <c r="E10" s="20">
        <v>0</v>
      </c>
      <c r="F10" s="20">
        <v>0</v>
      </c>
      <c r="G10" s="8">
        <f t="shared" si="1"/>
        <v>900.01200000000006</v>
      </c>
      <c r="H10" s="9">
        <v>0</v>
      </c>
      <c r="I10" s="9">
        <f>IF(C10&lt;75000,0,MIN(C10,240000)-75000)</f>
        <v>1</v>
      </c>
      <c r="J10" s="9">
        <v>0</v>
      </c>
      <c r="K10" s="9">
        <v>0</v>
      </c>
      <c r="L10" s="9">
        <f>IF(C10&lt;2400000,0,MIN(C10,8000000)-2400000)</f>
        <v>0</v>
      </c>
      <c r="M10" s="9">
        <v>0</v>
      </c>
      <c r="N10" s="9">
        <f>0+(I10*16%)+(J10*20%)+(K10*24%)+(L10*27%)+(M10*32%)</f>
        <v>0.16</v>
      </c>
      <c r="O10" s="9">
        <v>33000</v>
      </c>
      <c r="P10" s="8">
        <f t="shared" ref="P10:P73" si="2">+N10-O10</f>
        <v>-32999.839999999997</v>
      </c>
      <c r="Q10" s="9">
        <f t="shared" ref="Q10:Q73" si="3">+C10-G10</f>
        <v>74100.987999999998</v>
      </c>
      <c r="R10" s="9">
        <f t="shared" ref="R10:R16" si="4">+C10-0</f>
        <v>75001</v>
      </c>
      <c r="S10" s="9">
        <f t="shared" ref="S10:S73" si="5">+R10-Q10</f>
        <v>900.01200000000244</v>
      </c>
      <c r="T10" s="10">
        <f t="shared" ref="T10:T73" si="6">+(Q10-R10)/R10*100</f>
        <v>-1.2000000000000033</v>
      </c>
    </row>
    <row r="11" spans="1:20" x14ac:dyDescent="0.3">
      <c r="A11" s="18" t="s">
        <v>6</v>
      </c>
      <c r="B11" s="19">
        <v>4</v>
      </c>
      <c r="C11" s="8">
        <v>130000</v>
      </c>
      <c r="D11" s="20">
        <f t="shared" si="0"/>
        <v>1560</v>
      </c>
      <c r="E11" s="20">
        <v>450</v>
      </c>
      <c r="F11" s="20">
        <v>0</v>
      </c>
      <c r="G11" s="8">
        <f t="shared" si="1"/>
        <v>2010</v>
      </c>
      <c r="H11" s="9">
        <v>0</v>
      </c>
      <c r="I11" s="9">
        <f>IF(C11&lt;75000,0,MIN(C11,240000)-75000)</f>
        <v>55000</v>
      </c>
      <c r="J11" s="9">
        <v>0</v>
      </c>
      <c r="K11" s="9">
        <v>0</v>
      </c>
      <c r="L11" s="9">
        <f t="shared" ref="L11:L73" si="7">IF(C11&lt;2400000,0,MIN(C11,8000000)-2400000)</f>
        <v>0</v>
      </c>
      <c r="M11" s="9">
        <v>0</v>
      </c>
      <c r="N11" s="9">
        <f t="shared" ref="N11:N73" si="8">0+(I11*16%)+(J11*20%)+(K11*24%)+(L11*27%)+(M11*32%)</f>
        <v>8800</v>
      </c>
      <c r="O11" s="9">
        <v>33000</v>
      </c>
      <c r="P11" s="8">
        <f t="shared" si="2"/>
        <v>-24200</v>
      </c>
      <c r="Q11" s="9">
        <f t="shared" si="3"/>
        <v>127990</v>
      </c>
      <c r="R11" s="9">
        <f t="shared" si="4"/>
        <v>130000</v>
      </c>
      <c r="S11" s="9">
        <f>+R11-Q11</f>
        <v>2010</v>
      </c>
      <c r="T11" s="10">
        <f t="shared" si="6"/>
        <v>-1.5461538461538462</v>
      </c>
    </row>
    <row r="12" spans="1:20" x14ac:dyDescent="0.3">
      <c r="A12" s="18" t="s">
        <v>7</v>
      </c>
      <c r="B12" s="19">
        <v>4</v>
      </c>
      <c r="C12" s="8">
        <v>150000</v>
      </c>
      <c r="D12" s="20">
        <f t="shared" si="0"/>
        <v>1800</v>
      </c>
      <c r="E12" s="20">
        <v>750</v>
      </c>
      <c r="F12" s="20">
        <v>0</v>
      </c>
      <c r="G12" s="8">
        <f t="shared" si="1"/>
        <v>2550</v>
      </c>
      <c r="H12" s="9">
        <v>0</v>
      </c>
      <c r="I12" s="9">
        <f t="shared" ref="I12" si="9">IF(C12&lt;75000,0,MIN(C12,240000)-75000)</f>
        <v>75000</v>
      </c>
      <c r="J12" s="9">
        <v>0</v>
      </c>
      <c r="K12" s="9">
        <v>0</v>
      </c>
      <c r="L12" s="9">
        <f t="shared" si="7"/>
        <v>0</v>
      </c>
      <c r="M12" s="9">
        <v>0</v>
      </c>
      <c r="N12" s="9">
        <f t="shared" si="8"/>
        <v>12000</v>
      </c>
      <c r="O12" s="9">
        <v>33000</v>
      </c>
      <c r="P12" s="8">
        <f t="shared" si="2"/>
        <v>-21000</v>
      </c>
      <c r="Q12" s="9">
        <f t="shared" si="3"/>
        <v>147450</v>
      </c>
      <c r="R12" s="9">
        <f t="shared" si="4"/>
        <v>150000</v>
      </c>
      <c r="S12" s="9">
        <f t="shared" si="5"/>
        <v>2550</v>
      </c>
      <c r="T12" s="10">
        <f t="shared" si="6"/>
        <v>-1.7000000000000002</v>
      </c>
    </row>
    <row r="13" spans="1:20" x14ac:dyDescent="0.3">
      <c r="A13" s="18" t="s">
        <v>8</v>
      </c>
      <c r="B13" s="19">
        <v>4</v>
      </c>
      <c r="C13" s="8">
        <v>200000</v>
      </c>
      <c r="D13" s="20">
        <f t="shared" si="0"/>
        <v>2400</v>
      </c>
      <c r="E13" s="20">
        <v>2700</v>
      </c>
      <c r="F13" s="20">
        <v>2879</v>
      </c>
      <c r="G13" s="8">
        <f t="shared" si="1"/>
        <v>7979</v>
      </c>
      <c r="H13" s="9">
        <v>0</v>
      </c>
      <c r="I13" s="9">
        <f>IF(C13&lt;75000,0,MIN(C13,240000)-75000)</f>
        <v>125000</v>
      </c>
      <c r="J13" s="9">
        <v>0</v>
      </c>
      <c r="K13" s="9">
        <v>0</v>
      </c>
      <c r="L13" s="9">
        <f t="shared" si="7"/>
        <v>0</v>
      </c>
      <c r="M13" s="9">
        <v>0</v>
      </c>
      <c r="N13" s="9">
        <f t="shared" si="8"/>
        <v>20000</v>
      </c>
      <c r="O13" s="9">
        <v>33000</v>
      </c>
      <c r="P13" s="8">
        <f t="shared" si="2"/>
        <v>-13000</v>
      </c>
      <c r="Q13" s="9">
        <f t="shared" si="3"/>
        <v>192021</v>
      </c>
      <c r="R13" s="9">
        <f t="shared" si="4"/>
        <v>200000</v>
      </c>
      <c r="S13" s="9">
        <f t="shared" si="5"/>
        <v>7979</v>
      </c>
      <c r="T13" s="10">
        <f t="shared" si="6"/>
        <v>-3.9895</v>
      </c>
    </row>
    <row r="14" spans="1:20" x14ac:dyDescent="0.3">
      <c r="A14" s="22" t="s">
        <v>9</v>
      </c>
      <c r="B14" s="23">
        <v>4</v>
      </c>
      <c r="C14" s="5">
        <v>240000</v>
      </c>
      <c r="D14" s="24">
        <f t="shared" si="0"/>
        <v>2880</v>
      </c>
      <c r="E14" s="24">
        <v>4300</v>
      </c>
      <c r="F14" s="24">
        <v>5191</v>
      </c>
      <c r="G14" s="5">
        <f t="shared" si="1"/>
        <v>12371</v>
      </c>
      <c r="H14" s="9">
        <v>0</v>
      </c>
      <c r="I14" s="9">
        <f>IF(C14&lt;75000,0,MIN(C14,240000)-75000)</f>
        <v>165000</v>
      </c>
      <c r="J14" s="9">
        <v>0</v>
      </c>
      <c r="K14" s="9">
        <v>0</v>
      </c>
      <c r="L14" s="9">
        <f t="shared" si="7"/>
        <v>0</v>
      </c>
      <c r="M14" s="9">
        <v>0</v>
      </c>
      <c r="N14" s="9">
        <f t="shared" si="8"/>
        <v>26400</v>
      </c>
      <c r="O14" s="9">
        <v>33000</v>
      </c>
      <c r="P14" s="5">
        <f t="shared" si="2"/>
        <v>-6600</v>
      </c>
      <c r="Q14" s="9">
        <f t="shared" si="3"/>
        <v>227629</v>
      </c>
      <c r="R14" s="9">
        <f t="shared" si="4"/>
        <v>240000</v>
      </c>
      <c r="S14" s="9">
        <f t="shared" si="5"/>
        <v>12371</v>
      </c>
      <c r="T14" s="10">
        <f t="shared" si="6"/>
        <v>-5.1545833333333331</v>
      </c>
    </row>
    <row r="15" spans="1:20" s="11" customFormat="1" x14ac:dyDescent="0.3">
      <c r="A15" s="12" t="s">
        <v>10</v>
      </c>
      <c r="B15" s="13">
        <v>4</v>
      </c>
      <c r="C15" s="5">
        <v>240001</v>
      </c>
      <c r="D15" s="14">
        <f t="shared" si="0"/>
        <v>2880.0120000000002</v>
      </c>
      <c r="E15" s="14">
        <v>4300</v>
      </c>
      <c r="F15" s="14">
        <v>5191</v>
      </c>
      <c r="G15" s="5">
        <f t="shared" si="1"/>
        <v>12371.012000000001</v>
      </c>
      <c r="H15" s="9">
        <v>0</v>
      </c>
      <c r="I15" s="9">
        <f t="shared" ref="I15:I74" si="10">IF(C15&lt;75000,0,MIN(C15,240000)-75000)</f>
        <v>165000</v>
      </c>
      <c r="J15" s="9">
        <f>IF(C15&lt;24000,0,MIN(C15,420000)-240000)</f>
        <v>1</v>
      </c>
      <c r="K15" s="9">
        <v>0</v>
      </c>
      <c r="L15" s="9">
        <f t="shared" si="7"/>
        <v>0</v>
      </c>
      <c r="M15" s="9">
        <v>0</v>
      </c>
      <c r="N15" s="9">
        <f t="shared" si="8"/>
        <v>26400.2</v>
      </c>
      <c r="O15" s="9">
        <v>33000</v>
      </c>
      <c r="P15" s="5">
        <f t="shared" si="2"/>
        <v>-6599.7999999999993</v>
      </c>
      <c r="Q15" s="9">
        <f t="shared" si="3"/>
        <v>227629.98800000001</v>
      </c>
      <c r="R15" s="9">
        <f t="shared" si="4"/>
        <v>240001</v>
      </c>
      <c r="S15" s="9">
        <f t="shared" si="5"/>
        <v>12371.011999999988</v>
      </c>
      <c r="T15" s="10">
        <f t="shared" si="6"/>
        <v>-5.1545668559714288</v>
      </c>
    </row>
    <row r="16" spans="1:20" x14ac:dyDescent="0.3">
      <c r="A16" s="18" t="s">
        <v>11</v>
      </c>
      <c r="B16" s="19">
        <v>4</v>
      </c>
      <c r="C16" s="8">
        <v>270000</v>
      </c>
      <c r="D16" s="20">
        <f t="shared" si="0"/>
        <v>3240</v>
      </c>
      <c r="E16" s="20">
        <v>6300</v>
      </c>
      <c r="F16" s="20">
        <v>6863</v>
      </c>
      <c r="G16" s="8">
        <f t="shared" si="1"/>
        <v>16403</v>
      </c>
      <c r="H16" s="9">
        <v>0</v>
      </c>
      <c r="I16" s="9">
        <f t="shared" si="10"/>
        <v>165000</v>
      </c>
      <c r="J16" s="9">
        <f>IF(C16&lt;24000,0,MIN(C16,420000)-240000)</f>
        <v>30000</v>
      </c>
      <c r="K16" s="9">
        <v>0</v>
      </c>
      <c r="L16" s="9">
        <f t="shared" si="7"/>
        <v>0</v>
      </c>
      <c r="M16" s="9">
        <v>0</v>
      </c>
      <c r="N16" s="9">
        <f>0+(I16*16%)+(J16*20%)+(K16*24%)+(L16*27%)+(M16*32%)</f>
        <v>32400</v>
      </c>
      <c r="O16" s="9">
        <v>33000</v>
      </c>
      <c r="P16" s="8">
        <f t="shared" si="2"/>
        <v>-600</v>
      </c>
      <c r="Q16" s="9">
        <f t="shared" si="3"/>
        <v>253597</v>
      </c>
      <c r="R16" s="9">
        <f t="shared" si="4"/>
        <v>270000</v>
      </c>
      <c r="S16" s="9">
        <f t="shared" si="5"/>
        <v>16403</v>
      </c>
      <c r="T16" s="10">
        <f t="shared" si="6"/>
        <v>-6.0751851851851848</v>
      </c>
    </row>
    <row r="17" spans="1:20" x14ac:dyDescent="0.3">
      <c r="A17" s="18" t="s">
        <v>12</v>
      </c>
      <c r="B17" s="19">
        <v>4</v>
      </c>
      <c r="C17" s="8">
        <v>300000</v>
      </c>
      <c r="D17" s="20">
        <f t="shared" si="0"/>
        <v>3600</v>
      </c>
      <c r="E17" s="20">
        <v>8700</v>
      </c>
      <c r="F17" s="20">
        <v>8941</v>
      </c>
      <c r="G17" s="8">
        <f t="shared" si="1"/>
        <v>21241</v>
      </c>
      <c r="H17" s="9">
        <v>0</v>
      </c>
      <c r="I17" s="9">
        <f t="shared" si="10"/>
        <v>165000</v>
      </c>
      <c r="J17" s="9">
        <f t="shared" ref="J17:J74" si="11">IF(C17&lt;24000,0,MIN(C17,420000)-240000)</f>
        <v>60000</v>
      </c>
      <c r="K17" s="9">
        <v>0</v>
      </c>
      <c r="L17" s="9">
        <f t="shared" si="7"/>
        <v>0</v>
      </c>
      <c r="M17" s="9">
        <v>0</v>
      </c>
      <c r="N17" s="9">
        <f t="shared" si="8"/>
        <v>38400</v>
      </c>
      <c r="O17" s="9">
        <v>33000</v>
      </c>
      <c r="P17" s="8">
        <f t="shared" si="2"/>
        <v>5400</v>
      </c>
      <c r="Q17" s="9">
        <f t="shared" si="3"/>
        <v>278759</v>
      </c>
      <c r="R17" s="9">
        <f>+C17-P17</f>
        <v>294600</v>
      </c>
      <c r="S17" s="9">
        <f t="shared" si="5"/>
        <v>15841</v>
      </c>
      <c r="T17" s="10">
        <f t="shared" si="6"/>
        <v>-5.3771215207060425</v>
      </c>
    </row>
    <row r="18" spans="1:20" x14ac:dyDescent="0.3">
      <c r="A18" s="18" t="s">
        <v>13</v>
      </c>
      <c r="B18" s="19">
        <v>4</v>
      </c>
      <c r="C18" s="8">
        <v>350000</v>
      </c>
      <c r="D18" s="20">
        <f t="shared" si="0"/>
        <v>4200</v>
      </c>
      <c r="E18" s="20">
        <v>12700</v>
      </c>
      <c r="F18" s="20">
        <v>12865</v>
      </c>
      <c r="G18" s="8">
        <f t="shared" si="1"/>
        <v>29765</v>
      </c>
      <c r="H18" s="9">
        <v>0</v>
      </c>
      <c r="I18" s="9">
        <f t="shared" si="10"/>
        <v>165000</v>
      </c>
      <c r="J18" s="9">
        <f t="shared" si="11"/>
        <v>110000</v>
      </c>
      <c r="K18" s="9">
        <v>0</v>
      </c>
      <c r="L18" s="9">
        <f t="shared" si="7"/>
        <v>0</v>
      </c>
      <c r="M18" s="9">
        <v>0</v>
      </c>
      <c r="N18" s="9">
        <f t="shared" si="8"/>
        <v>48400</v>
      </c>
      <c r="O18" s="9">
        <v>33000</v>
      </c>
      <c r="P18" s="8">
        <f t="shared" si="2"/>
        <v>15400</v>
      </c>
      <c r="Q18" s="9">
        <f t="shared" si="3"/>
        <v>320235</v>
      </c>
      <c r="R18" s="9">
        <f>+C18-P18</f>
        <v>334600</v>
      </c>
      <c r="S18" s="9">
        <f t="shared" si="5"/>
        <v>14365</v>
      </c>
      <c r="T18" s="10">
        <f t="shared" si="6"/>
        <v>-4.2931858936043037</v>
      </c>
    </row>
    <row r="19" spans="1:20" x14ac:dyDescent="0.3">
      <c r="A19" s="18" t="s">
        <v>14</v>
      </c>
      <c r="B19" s="19">
        <v>4</v>
      </c>
      <c r="C19" s="8">
        <v>380000</v>
      </c>
      <c r="D19" s="20">
        <f t="shared" si="0"/>
        <v>4560</v>
      </c>
      <c r="E19" s="20">
        <v>15100</v>
      </c>
      <c r="F19" s="20">
        <v>15220</v>
      </c>
      <c r="G19" s="8">
        <f t="shared" si="1"/>
        <v>34880</v>
      </c>
      <c r="H19" s="9">
        <v>0</v>
      </c>
      <c r="I19" s="9">
        <f t="shared" si="10"/>
        <v>165000</v>
      </c>
      <c r="J19" s="9">
        <f t="shared" si="11"/>
        <v>140000</v>
      </c>
      <c r="K19" s="9">
        <v>0</v>
      </c>
      <c r="L19" s="9">
        <f t="shared" si="7"/>
        <v>0</v>
      </c>
      <c r="M19" s="9">
        <v>0</v>
      </c>
      <c r="N19" s="9">
        <f t="shared" si="8"/>
        <v>54400</v>
      </c>
      <c r="O19" s="9">
        <v>33000</v>
      </c>
      <c r="P19" s="8">
        <f t="shared" si="2"/>
        <v>21400</v>
      </c>
      <c r="Q19" s="9">
        <f t="shared" si="3"/>
        <v>345120</v>
      </c>
      <c r="R19" s="9">
        <f t="shared" ref="R19:R26" si="12">+C19-P19</f>
        <v>358600</v>
      </c>
      <c r="S19" s="9">
        <f t="shared" si="5"/>
        <v>13480</v>
      </c>
      <c r="T19" s="10">
        <f t="shared" si="6"/>
        <v>-3.7590630228667035</v>
      </c>
    </row>
    <row r="20" spans="1:20" x14ac:dyDescent="0.3">
      <c r="A20" s="18" t="s">
        <v>15</v>
      </c>
      <c r="B20" s="19">
        <v>4</v>
      </c>
      <c r="C20" s="8">
        <v>400000</v>
      </c>
      <c r="D20" s="20">
        <f t="shared" si="0"/>
        <v>4800</v>
      </c>
      <c r="E20" s="20">
        <v>16700</v>
      </c>
      <c r="F20" s="20">
        <v>16790</v>
      </c>
      <c r="G20" s="8">
        <f t="shared" si="1"/>
        <v>38290</v>
      </c>
      <c r="H20" s="9">
        <v>0</v>
      </c>
      <c r="I20" s="9">
        <f t="shared" si="10"/>
        <v>165000</v>
      </c>
      <c r="J20" s="9">
        <f t="shared" si="11"/>
        <v>160000</v>
      </c>
      <c r="K20" s="9">
        <v>0</v>
      </c>
      <c r="L20" s="9">
        <f t="shared" si="7"/>
        <v>0</v>
      </c>
      <c r="M20" s="9">
        <v>0</v>
      </c>
      <c r="N20" s="9">
        <f t="shared" si="8"/>
        <v>58400</v>
      </c>
      <c r="O20" s="9">
        <v>33000</v>
      </c>
      <c r="P20" s="8">
        <f t="shared" si="2"/>
        <v>25400</v>
      </c>
      <c r="Q20" s="9">
        <f t="shared" si="3"/>
        <v>361710</v>
      </c>
      <c r="R20" s="9">
        <f t="shared" si="12"/>
        <v>374600</v>
      </c>
      <c r="S20" s="9">
        <f t="shared" si="5"/>
        <v>12890</v>
      </c>
      <c r="T20" s="10">
        <f t="shared" si="6"/>
        <v>-3.4410037373198081</v>
      </c>
    </row>
    <row r="21" spans="1:20" x14ac:dyDescent="0.3">
      <c r="A21" s="22" t="s">
        <v>16</v>
      </c>
      <c r="B21" s="23">
        <v>4</v>
      </c>
      <c r="C21" s="5">
        <v>420000</v>
      </c>
      <c r="D21" s="24">
        <f t="shared" si="0"/>
        <v>5040</v>
      </c>
      <c r="E21" s="24">
        <v>18300</v>
      </c>
      <c r="F21" s="24">
        <v>18360</v>
      </c>
      <c r="G21" s="5">
        <f t="shared" si="1"/>
        <v>41700</v>
      </c>
      <c r="H21" s="9">
        <v>0</v>
      </c>
      <c r="I21" s="9">
        <f t="shared" si="10"/>
        <v>165000</v>
      </c>
      <c r="J21" s="9">
        <f t="shared" si="11"/>
        <v>180000</v>
      </c>
      <c r="K21" s="9">
        <v>0</v>
      </c>
      <c r="L21" s="9">
        <f t="shared" si="7"/>
        <v>0</v>
      </c>
      <c r="M21" s="9">
        <v>0</v>
      </c>
      <c r="N21" s="9">
        <f t="shared" si="8"/>
        <v>62400</v>
      </c>
      <c r="O21" s="9">
        <v>33000</v>
      </c>
      <c r="P21" s="5">
        <f t="shared" si="2"/>
        <v>29400</v>
      </c>
      <c r="Q21" s="9">
        <f t="shared" si="3"/>
        <v>378300</v>
      </c>
      <c r="R21" s="9">
        <f t="shared" si="12"/>
        <v>390600</v>
      </c>
      <c r="S21" s="9">
        <f t="shared" si="5"/>
        <v>12300</v>
      </c>
      <c r="T21" s="10">
        <f t="shared" si="6"/>
        <v>-3.1490015360983099</v>
      </c>
    </row>
    <row r="22" spans="1:20" s="11" customFormat="1" x14ac:dyDescent="0.3">
      <c r="A22" s="12" t="s">
        <v>17</v>
      </c>
      <c r="B22" s="13">
        <v>4</v>
      </c>
      <c r="C22" s="5">
        <v>420001</v>
      </c>
      <c r="D22" s="14">
        <f t="shared" si="0"/>
        <v>5040.0119999999997</v>
      </c>
      <c r="E22" s="14">
        <v>18300</v>
      </c>
      <c r="F22" s="14">
        <v>18360</v>
      </c>
      <c r="G22" s="5">
        <f t="shared" si="1"/>
        <v>41700.012000000002</v>
      </c>
      <c r="H22" s="9">
        <v>0</v>
      </c>
      <c r="I22" s="9">
        <f t="shared" si="10"/>
        <v>165000</v>
      </c>
      <c r="J22" s="9">
        <f t="shared" si="11"/>
        <v>180000</v>
      </c>
      <c r="K22" s="9">
        <f>IF(C22&lt;42000,0,MIN(C22,2400000)-420000)</f>
        <v>1</v>
      </c>
      <c r="L22" s="9">
        <f t="shared" si="7"/>
        <v>0</v>
      </c>
      <c r="M22" s="9">
        <v>0</v>
      </c>
      <c r="N22" s="9">
        <f t="shared" si="8"/>
        <v>62400.24</v>
      </c>
      <c r="O22" s="9">
        <v>33000</v>
      </c>
      <c r="P22" s="5">
        <f t="shared" si="2"/>
        <v>29400.239999999998</v>
      </c>
      <c r="Q22" s="9">
        <f t="shared" si="3"/>
        <v>378300.98800000001</v>
      </c>
      <c r="R22" s="9">
        <f t="shared" si="12"/>
        <v>390600.76</v>
      </c>
      <c r="S22" s="9">
        <f t="shared" si="5"/>
        <v>12299.771999999997</v>
      </c>
      <c r="T22" s="10">
        <f t="shared" si="6"/>
        <v>-3.1489370373984928</v>
      </c>
    </row>
    <row r="23" spans="1:20" x14ac:dyDescent="0.3">
      <c r="A23" s="18" t="s">
        <v>18</v>
      </c>
      <c r="B23" s="19">
        <v>4</v>
      </c>
      <c r="C23" s="8">
        <v>450000</v>
      </c>
      <c r="D23" s="20">
        <f t="shared" si="0"/>
        <v>5400</v>
      </c>
      <c r="E23" s="20">
        <v>20700</v>
      </c>
      <c r="F23" s="20">
        <v>20715</v>
      </c>
      <c r="G23" s="8">
        <f t="shared" si="1"/>
        <v>46815</v>
      </c>
      <c r="H23" s="9">
        <v>0</v>
      </c>
      <c r="I23" s="9">
        <f t="shared" si="10"/>
        <v>165000</v>
      </c>
      <c r="J23" s="9">
        <f t="shared" si="11"/>
        <v>180000</v>
      </c>
      <c r="K23" s="9">
        <f t="shared" ref="K23:K74" si="13">IF(C23&lt;42000,0,MIN(C23,2400000)-420000)</f>
        <v>30000</v>
      </c>
      <c r="L23" s="9">
        <f t="shared" si="7"/>
        <v>0</v>
      </c>
      <c r="M23" s="9">
        <v>0</v>
      </c>
      <c r="N23" s="9">
        <f t="shared" si="8"/>
        <v>69600</v>
      </c>
      <c r="O23" s="9">
        <v>33000</v>
      </c>
      <c r="P23" s="8">
        <f t="shared" si="2"/>
        <v>36600</v>
      </c>
      <c r="Q23" s="9">
        <f t="shared" si="3"/>
        <v>403185</v>
      </c>
      <c r="R23" s="9">
        <f t="shared" si="12"/>
        <v>413400</v>
      </c>
      <c r="S23" s="9">
        <f t="shared" si="5"/>
        <v>10215</v>
      </c>
      <c r="T23" s="10">
        <f t="shared" si="6"/>
        <v>-2.4709724238026127</v>
      </c>
    </row>
    <row r="24" spans="1:20" x14ac:dyDescent="0.3">
      <c r="A24" s="18" t="s">
        <v>19</v>
      </c>
      <c r="B24" s="19">
        <v>4</v>
      </c>
      <c r="C24" s="8">
        <v>500001</v>
      </c>
      <c r="D24" s="20">
        <f t="shared" si="0"/>
        <v>6000.0119999999997</v>
      </c>
      <c r="E24" s="20">
        <v>24700</v>
      </c>
      <c r="F24" s="20">
        <v>24640</v>
      </c>
      <c r="G24" s="8">
        <f t="shared" si="1"/>
        <v>55340.012000000002</v>
      </c>
      <c r="H24" s="9">
        <v>0</v>
      </c>
      <c r="I24" s="9">
        <f t="shared" si="10"/>
        <v>165000</v>
      </c>
      <c r="J24" s="9">
        <f t="shared" si="11"/>
        <v>180000</v>
      </c>
      <c r="K24" s="9">
        <f t="shared" si="13"/>
        <v>80001</v>
      </c>
      <c r="L24" s="9">
        <f t="shared" si="7"/>
        <v>0</v>
      </c>
      <c r="M24" s="9">
        <v>0</v>
      </c>
      <c r="N24" s="9">
        <f t="shared" si="8"/>
        <v>81600.239999999991</v>
      </c>
      <c r="O24" s="9">
        <v>33000</v>
      </c>
      <c r="P24" s="8">
        <f t="shared" si="2"/>
        <v>48600.239999999991</v>
      </c>
      <c r="Q24" s="9">
        <f t="shared" si="3"/>
        <v>444660.98800000001</v>
      </c>
      <c r="R24" s="9">
        <f t="shared" si="12"/>
        <v>451400.76</v>
      </c>
      <c r="S24" s="9">
        <f t="shared" si="5"/>
        <v>6739.7719999999972</v>
      </c>
      <c r="T24" s="10">
        <f t="shared" si="6"/>
        <v>-1.4930794533886025</v>
      </c>
    </row>
    <row r="25" spans="1:20" x14ac:dyDescent="0.3">
      <c r="A25" s="18" t="s">
        <v>20</v>
      </c>
      <c r="B25" s="19">
        <v>4</v>
      </c>
      <c r="C25" s="8">
        <v>550000</v>
      </c>
      <c r="D25" s="20">
        <f t="shared" si="0"/>
        <v>6600</v>
      </c>
      <c r="E25" s="20">
        <v>28700</v>
      </c>
      <c r="F25" s="20">
        <v>29208</v>
      </c>
      <c r="G25" s="8">
        <f t="shared" si="1"/>
        <v>64508</v>
      </c>
      <c r="H25" s="9">
        <v>0</v>
      </c>
      <c r="I25" s="9">
        <f t="shared" si="10"/>
        <v>165000</v>
      </c>
      <c r="J25" s="9">
        <f t="shared" si="11"/>
        <v>180000</v>
      </c>
      <c r="K25" s="9">
        <f t="shared" si="13"/>
        <v>130000</v>
      </c>
      <c r="L25" s="9">
        <f t="shared" si="7"/>
        <v>0</v>
      </c>
      <c r="M25" s="9">
        <v>0</v>
      </c>
      <c r="N25" s="9">
        <f t="shared" si="8"/>
        <v>93600</v>
      </c>
      <c r="O25" s="9">
        <v>33000</v>
      </c>
      <c r="P25" s="8">
        <f t="shared" si="2"/>
        <v>60600</v>
      </c>
      <c r="Q25" s="9">
        <f t="shared" si="3"/>
        <v>485492</v>
      </c>
      <c r="R25" s="9">
        <f t="shared" si="12"/>
        <v>489400</v>
      </c>
      <c r="S25" s="9">
        <f t="shared" si="5"/>
        <v>3908</v>
      </c>
      <c r="T25" s="10">
        <f t="shared" si="6"/>
        <v>-0.79852881078872096</v>
      </c>
    </row>
    <row r="26" spans="1:20" x14ac:dyDescent="0.3">
      <c r="A26" s="18" t="s">
        <v>21</v>
      </c>
      <c r="B26" s="19">
        <v>4</v>
      </c>
      <c r="C26" s="8">
        <v>600000</v>
      </c>
      <c r="D26" s="20">
        <f t="shared" si="0"/>
        <v>7200</v>
      </c>
      <c r="E26" s="20">
        <v>32700</v>
      </c>
      <c r="F26" s="20">
        <v>34223</v>
      </c>
      <c r="G26" s="8">
        <f t="shared" si="1"/>
        <v>74123</v>
      </c>
      <c r="H26" s="9">
        <v>0</v>
      </c>
      <c r="I26" s="9">
        <f t="shared" si="10"/>
        <v>165000</v>
      </c>
      <c r="J26" s="9">
        <f t="shared" si="11"/>
        <v>180000</v>
      </c>
      <c r="K26" s="9">
        <f t="shared" si="13"/>
        <v>180000</v>
      </c>
      <c r="L26" s="9">
        <f t="shared" si="7"/>
        <v>0</v>
      </c>
      <c r="M26" s="9">
        <v>0</v>
      </c>
      <c r="N26" s="9">
        <f t="shared" si="8"/>
        <v>105600</v>
      </c>
      <c r="O26" s="9">
        <v>33000</v>
      </c>
      <c r="P26" s="8">
        <f t="shared" si="2"/>
        <v>72600</v>
      </c>
      <c r="Q26" s="9">
        <f t="shared" si="3"/>
        <v>525877</v>
      </c>
      <c r="R26" s="9">
        <f t="shared" si="12"/>
        <v>527400</v>
      </c>
      <c r="S26" s="9">
        <f t="shared" si="5"/>
        <v>1523</v>
      </c>
      <c r="T26" s="10">
        <f t="shared" si="6"/>
        <v>-0.28877512324611304</v>
      </c>
    </row>
    <row r="27" spans="1:20" x14ac:dyDescent="0.3">
      <c r="A27" s="18" t="s">
        <v>22</v>
      </c>
      <c r="B27" s="19">
        <v>4</v>
      </c>
      <c r="C27" s="8">
        <v>600001</v>
      </c>
      <c r="D27" s="20">
        <f t="shared" si="0"/>
        <v>7200.0119999999997</v>
      </c>
      <c r="E27" s="20">
        <v>32700</v>
      </c>
      <c r="F27" s="20">
        <v>34223</v>
      </c>
      <c r="G27" s="8">
        <f t="shared" si="1"/>
        <v>74123.012000000002</v>
      </c>
      <c r="H27" s="9">
        <v>0</v>
      </c>
      <c r="I27" s="9">
        <f t="shared" si="10"/>
        <v>165000</v>
      </c>
      <c r="J27" s="9">
        <f t="shared" si="11"/>
        <v>180000</v>
      </c>
      <c r="K27" s="9">
        <f t="shared" si="13"/>
        <v>180001</v>
      </c>
      <c r="L27" s="9">
        <f t="shared" si="7"/>
        <v>0</v>
      </c>
      <c r="M27" s="9">
        <v>0</v>
      </c>
      <c r="N27" s="9">
        <f t="shared" si="8"/>
        <v>105600.23999999999</v>
      </c>
      <c r="O27" s="9">
        <v>33000</v>
      </c>
      <c r="P27" s="8">
        <f t="shared" si="2"/>
        <v>72600.239999999991</v>
      </c>
      <c r="Q27" s="9">
        <f t="shared" si="3"/>
        <v>525877.98800000001</v>
      </c>
      <c r="R27" s="9">
        <f>+C27-P27</f>
        <v>527400.76</v>
      </c>
      <c r="S27" s="9">
        <f t="shared" si="5"/>
        <v>1522.7719999999972</v>
      </c>
      <c r="T27" s="10">
        <f t="shared" si="6"/>
        <v>-0.28873147623071249</v>
      </c>
    </row>
    <row r="28" spans="1:20" x14ac:dyDescent="0.3">
      <c r="A28" s="18" t="s">
        <v>23</v>
      </c>
      <c r="B28" s="19">
        <v>4</v>
      </c>
      <c r="C28" s="8">
        <v>650000</v>
      </c>
      <c r="D28" s="20">
        <f t="shared" si="0"/>
        <v>7800</v>
      </c>
      <c r="E28" s="20">
        <v>36700</v>
      </c>
      <c r="F28" s="20">
        <v>39238</v>
      </c>
      <c r="G28" s="8">
        <f t="shared" si="1"/>
        <v>83738</v>
      </c>
      <c r="H28" s="9">
        <v>0</v>
      </c>
      <c r="I28" s="9">
        <f t="shared" si="10"/>
        <v>165000</v>
      </c>
      <c r="J28" s="9">
        <f t="shared" si="11"/>
        <v>180000</v>
      </c>
      <c r="K28" s="9">
        <f t="shared" si="13"/>
        <v>230000</v>
      </c>
      <c r="L28" s="9">
        <f t="shared" si="7"/>
        <v>0</v>
      </c>
      <c r="M28" s="9">
        <v>0</v>
      </c>
      <c r="N28" s="9">
        <f t="shared" si="8"/>
        <v>117600</v>
      </c>
      <c r="O28" s="9">
        <v>33000</v>
      </c>
      <c r="P28" s="8">
        <f t="shared" si="2"/>
        <v>84600</v>
      </c>
      <c r="Q28" s="9">
        <f t="shared" si="3"/>
        <v>566262</v>
      </c>
      <c r="R28" s="9">
        <f t="shared" ref="R28:R74" si="14">+C28-P28</f>
        <v>565400</v>
      </c>
      <c r="S28" s="9">
        <f t="shared" si="5"/>
        <v>-862</v>
      </c>
      <c r="T28" s="10">
        <f t="shared" si="6"/>
        <v>0.15245843650512911</v>
      </c>
    </row>
    <row r="29" spans="1:20" x14ac:dyDescent="0.3">
      <c r="A29" s="18" t="s">
        <v>24</v>
      </c>
      <c r="B29" s="19">
        <v>4</v>
      </c>
      <c r="C29" s="8">
        <v>700000</v>
      </c>
      <c r="D29" s="20">
        <f t="shared" si="0"/>
        <v>8400</v>
      </c>
      <c r="E29" s="20">
        <v>40700</v>
      </c>
      <c r="F29" s="20">
        <v>44253</v>
      </c>
      <c r="G29" s="8">
        <f t="shared" si="1"/>
        <v>93353</v>
      </c>
      <c r="H29" s="9">
        <v>0</v>
      </c>
      <c r="I29" s="9">
        <f t="shared" si="10"/>
        <v>165000</v>
      </c>
      <c r="J29" s="9">
        <f t="shared" si="11"/>
        <v>180000</v>
      </c>
      <c r="K29" s="9">
        <f t="shared" si="13"/>
        <v>280000</v>
      </c>
      <c r="L29" s="9">
        <f t="shared" si="7"/>
        <v>0</v>
      </c>
      <c r="M29" s="9">
        <v>0</v>
      </c>
      <c r="N29" s="9">
        <f t="shared" si="8"/>
        <v>129600</v>
      </c>
      <c r="O29" s="9">
        <v>33000</v>
      </c>
      <c r="P29" s="8">
        <f t="shared" si="2"/>
        <v>96600</v>
      </c>
      <c r="Q29" s="9">
        <f t="shared" si="3"/>
        <v>606647</v>
      </c>
      <c r="R29" s="9">
        <f t="shared" si="14"/>
        <v>603400</v>
      </c>
      <c r="S29" s="9">
        <f t="shared" si="5"/>
        <v>-3247</v>
      </c>
      <c r="T29" s="10">
        <f t="shared" si="6"/>
        <v>0.53811733510109372</v>
      </c>
    </row>
    <row r="30" spans="1:20" x14ac:dyDescent="0.3">
      <c r="A30" s="18" t="s">
        <v>25</v>
      </c>
      <c r="B30" s="19">
        <v>4</v>
      </c>
      <c r="C30" s="8">
        <v>750000</v>
      </c>
      <c r="D30" s="20">
        <f t="shared" si="0"/>
        <v>9000</v>
      </c>
      <c r="E30" s="20">
        <v>44700</v>
      </c>
      <c r="F30" s="20">
        <v>49268</v>
      </c>
      <c r="G30" s="8">
        <f t="shared" si="1"/>
        <v>102968</v>
      </c>
      <c r="H30" s="9">
        <v>0</v>
      </c>
      <c r="I30" s="9">
        <f t="shared" si="10"/>
        <v>165000</v>
      </c>
      <c r="J30" s="9">
        <f t="shared" si="11"/>
        <v>180000</v>
      </c>
      <c r="K30" s="9">
        <f t="shared" si="13"/>
        <v>330000</v>
      </c>
      <c r="L30" s="9">
        <f t="shared" si="7"/>
        <v>0</v>
      </c>
      <c r="M30" s="9">
        <v>0</v>
      </c>
      <c r="N30" s="9">
        <f t="shared" si="8"/>
        <v>141600</v>
      </c>
      <c r="O30" s="9">
        <v>33000</v>
      </c>
      <c r="P30" s="8">
        <f t="shared" si="2"/>
        <v>108600</v>
      </c>
      <c r="Q30" s="9">
        <f t="shared" si="3"/>
        <v>647032</v>
      </c>
      <c r="R30" s="9">
        <f t="shared" si="14"/>
        <v>641400</v>
      </c>
      <c r="S30" s="9">
        <f t="shared" si="5"/>
        <v>-5632</v>
      </c>
      <c r="T30" s="10">
        <f t="shared" si="6"/>
        <v>0.87807920174618015</v>
      </c>
    </row>
    <row r="31" spans="1:20" x14ac:dyDescent="0.3">
      <c r="A31" s="18" t="s">
        <v>26</v>
      </c>
      <c r="B31" s="19">
        <v>4</v>
      </c>
      <c r="C31" s="8">
        <v>800000</v>
      </c>
      <c r="D31" s="20">
        <f t="shared" si="0"/>
        <v>9600</v>
      </c>
      <c r="E31" s="20">
        <v>48700</v>
      </c>
      <c r="F31" s="20">
        <v>54283</v>
      </c>
      <c r="G31" s="8">
        <f t="shared" si="1"/>
        <v>112583</v>
      </c>
      <c r="H31" s="9">
        <v>0</v>
      </c>
      <c r="I31" s="9">
        <f t="shared" si="10"/>
        <v>165000</v>
      </c>
      <c r="J31" s="9">
        <f t="shared" si="11"/>
        <v>180000</v>
      </c>
      <c r="K31" s="9">
        <f t="shared" si="13"/>
        <v>380000</v>
      </c>
      <c r="L31" s="9">
        <f t="shared" si="7"/>
        <v>0</v>
      </c>
      <c r="M31" s="9">
        <v>0</v>
      </c>
      <c r="N31" s="9">
        <f t="shared" si="8"/>
        <v>153600</v>
      </c>
      <c r="O31" s="9">
        <v>33000</v>
      </c>
      <c r="P31" s="8">
        <f t="shared" si="2"/>
        <v>120600</v>
      </c>
      <c r="Q31" s="9">
        <f t="shared" si="3"/>
        <v>687417</v>
      </c>
      <c r="R31" s="9">
        <f t="shared" si="14"/>
        <v>679400</v>
      </c>
      <c r="S31" s="9">
        <f t="shared" si="5"/>
        <v>-8017</v>
      </c>
      <c r="T31" s="10">
        <f t="shared" si="6"/>
        <v>1.1800117750956727</v>
      </c>
    </row>
    <row r="32" spans="1:20" x14ac:dyDescent="0.3">
      <c r="A32" s="18" t="s">
        <v>27</v>
      </c>
      <c r="B32" s="19">
        <v>4</v>
      </c>
      <c r="C32" s="8">
        <v>850000</v>
      </c>
      <c r="D32" s="20">
        <f t="shared" si="0"/>
        <v>10200</v>
      </c>
      <c r="E32" s="20">
        <v>52700</v>
      </c>
      <c r="F32" s="20">
        <v>59907</v>
      </c>
      <c r="G32" s="8">
        <f t="shared" si="1"/>
        <v>122807</v>
      </c>
      <c r="H32" s="9">
        <v>0</v>
      </c>
      <c r="I32" s="9">
        <f t="shared" si="10"/>
        <v>165000</v>
      </c>
      <c r="J32" s="9">
        <f t="shared" si="11"/>
        <v>180000</v>
      </c>
      <c r="K32" s="9">
        <f t="shared" si="13"/>
        <v>430000</v>
      </c>
      <c r="L32" s="9">
        <f t="shared" si="7"/>
        <v>0</v>
      </c>
      <c r="M32" s="9">
        <v>0</v>
      </c>
      <c r="N32" s="9">
        <f t="shared" si="8"/>
        <v>165600</v>
      </c>
      <c r="O32" s="9">
        <v>33000</v>
      </c>
      <c r="P32" s="8">
        <f t="shared" si="2"/>
        <v>132600</v>
      </c>
      <c r="Q32" s="9">
        <f t="shared" si="3"/>
        <v>727193</v>
      </c>
      <c r="R32" s="9">
        <f t="shared" si="14"/>
        <v>717400</v>
      </c>
      <c r="S32" s="9">
        <f t="shared" si="5"/>
        <v>-9793</v>
      </c>
      <c r="T32" s="10">
        <f t="shared" si="6"/>
        <v>1.3650683022023975</v>
      </c>
    </row>
    <row r="33" spans="1:20" x14ac:dyDescent="0.3">
      <c r="A33" s="18" t="s">
        <v>28</v>
      </c>
      <c r="B33" s="19">
        <v>4</v>
      </c>
      <c r="C33" s="8">
        <v>900000</v>
      </c>
      <c r="D33" s="20">
        <f t="shared" si="0"/>
        <v>10800</v>
      </c>
      <c r="E33" s="20">
        <v>56700</v>
      </c>
      <c r="F33" s="20">
        <v>65925</v>
      </c>
      <c r="G33" s="8">
        <f t="shared" si="1"/>
        <v>133425</v>
      </c>
      <c r="H33" s="9">
        <v>0</v>
      </c>
      <c r="I33" s="9">
        <f t="shared" si="10"/>
        <v>165000</v>
      </c>
      <c r="J33" s="9">
        <f t="shared" si="11"/>
        <v>180000</v>
      </c>
      <c r="K33" s="9">
        <f t="shared" si="13"/>
        <v>480000</v>
      </c>
      <c r="L33" s="9">
        <f>IF(C33&lt;2400000,0,MIN(C33,8000000)-2400000)</f>
        <v>0</v>
      </c>
      <c r="M33" s="9">
        <v>0</v>
      </c>
      <c r="N33" s="9">
        <f t="shared" si="8"/>
        <v>177600</v>
      </c>
      <c r="O33" s="9">
        <v>33000</v>
      </c>
      <c r="P33" s="8">
        <f t="shared" si="2"/>
        <v>144600</v>
      </c>
      <c r="Q33" s="9">
        <f t="shared" si="3"/>
        <v>766575</v>
      </c>
      <c r="R33" s="9">
        <f t="shared" si="14"/>
        <v>755400</v>
      </c>
      <c r="S33" s="9">
        <f t="shared" si="5"/>
        <v>-11175</v>
      </c>
      <c r="T33" s="10">
        <f t="shared" si="6"/>
        <v>1.4793486894360603</v>
      </c>
    </row>
    <row r="34" spans="1:20" x14ac:dyDescent="0.3">
      <c r="A34" s="18" t="s">
        <v>29</v>
      </c>
      <c r="B34" s="19">
        <v>4</v>
      </c>
      <c r="C34" s="8">
        <v>950000</v>
      </c>
      <c r="D34" s="20">
        <f t="shared" si="0"/>
        <v>11400</v>
      </c>
      <c r="E34" s="20">
        <v>60700</v>
      </c>
      <c r="F34" s="20">
        <v>71943</v>
      </c>
      <c r="G34" s="8">
        <f t="shared" si="1"/>
        <v>144043</v>
      </c>
      <c r="H34" s="9">
        <v>0</v>
      </c>
      <c r="I34" s="9">
        <f t="shared" si="10"/>
        <v>165000</v>
      </c>
      <c r="J34" s="9">
        <f t="shared" si="11"/>
        <v>180000</v>
      </c>
      <c r="K34" s="9">
        <f t="shared" si="13"/>
        <v>530000</v>
      </c>
      <c r="L34" s="9">
        <f t="shared" si="7"/>
        <v>0</v>
      </c>
      <c r="M34" s="9">
        <v>0</v>
      </c>
      <c r="N34" s="9">
        <f t="shared" si="8"/>
        <v>189600</v>
      </c>
      <c r="O34" s="9">
        <v>33000</v>
      </c>
      <c r="P34" s="8">
        <f t="shared" si="2"/>
        <v>156600</v>
      </c>
      <c r="Q34" s="9">
        <f t="shared" si="3"/>
        <v>805957</v>
      </c>
      <c r="R34" s="9">
        <f t="shared" si="14"/>
        <v>793400</v>
      </c>
      <c r="S34" s="9">
        <f t="shared" si="5"/>
        <v>-12557</v>
      </c>
      <c r="T34" s="10">
        <f t="shared" si="6"/>
        <v>1.5826821275523064</v>
      </c>
    </row>
    <row r="35" spans="1:20" x14ac:dyDescent="0.3">
      <c r="A35" s="18" t="s">
        <v>30</v>
      </c>
      <c r="B35" s="19">
        <v>4</v>
      </c>
      <c r="C35" s="8">
        <v>1000000</v>
      </c>
      <c r="D35" s="20">
        <f t="shared" si="0"/>
        <v>12000</v>
      </c>
      <c r="E35" s="20">
        <v>64700</v>
      </c>
      <c r="F35" s="20">
        <v>77961</v>
      </c>
      <c r="G35" s="8">
        <f t="shared" si="1"/>
        <v>154661</v>
      </c>
      <c r="H35" s="9">
        <v>0</v>
      </c>
      <c r="I35" s="9">
        <f t="shared" si="10"/>
        <v>165000</v>
      </c>
      <c r="J35" s="9">
        <f t="shared" si="11"/>
        <v>180000</v>
      </c>
      <c r="K35" s="9">
        <f t="shared" si="13"/>
        <v>580000</v>
      </c>
      <c r="L35" s="9">
        <f t="shared" si="7"/>
        <v>0</v>
      </c>
      <c r="M35" s="9">
        <v>0</v>
      </c>
      <c r="N35" s="9">
        <f t="shared" si="8"/>
        <v>201600</v>
      </c>
      <c r="O35" s="9">
        <v>33000</v>
      </c>
      <c r="P35" s="8">
        <f t="shared" si="2"/>
        <v>168600</v>
      </c>
      <c r="Q35" s="9">
        <f t="shared" si="3"/>
        <v>845339</v>
      </c>
      <c r="R35" s="9">
        <f t="shared" si="14"/>
        <v>831400</v>
      </c>
      <c r="S35" s="9">
        <f t="shared" si="5"/>
        <v>-13939</v>
      </c>
      <c r="T35" s="10">
        <f t="shared" si="6"/>
        <v>1.6765696415684386</v>
      </c>
    </row>
    <row r="36" spans="1:20" x14ac:dyDescent="0.3">
      <c r="A36" s="18" t="s">
        <v>31</v>
      </c>
      <c r="B36" s="19">
        <v>4</v>
      </c>
      <c r="C36" s="8">
        <v>1100000</v>
      </c>
      <c r="D36" s="20">
        <f t="shared" si="0"/>
        <v>13200</v>
      </c>
      <c r="E36" s="20">
        <v>72700</v>
      </c>
      <c r="F36" s="20">
        <v>89997</v>
      </c>
      <c r="G36" s="8">
        <f t="shared" si="1"/>
        <v>175897</v>
      </c>
      <c r="H36" s="9">
        <v>0</v>
      </c>
      <c r="I36" s="9">
        <f t="shared" si="10"/>
        <v>165000</v>
      </c>
      <c r="J36" s="9">
        <f t="shared" si="11"/>
        <v>180000</v>
      </c>
      <c r="K36" s="9">
        <f t="shared" si="13"/>
        <v>680000</v>
      </c>
      <c r="L36" s="9">
        <f t="shared" si="7"/>
        <v>0</v>
      </c>
      <c r="M36" s="9">
        <v>0</v>
      </c>
      <c r="N36" s="9">
        <f t="shared" si="8"/>
        <v>225600</v>
      </c>
      <c r="O36" s="9">
        <v>33000</v>
      </c>
      <c r="P36" s="8">
        <f t="shared" si="2"/>
        <v>192600</v>
      </c>
      <c r="Q36" s="9">
        <f t="shared" si="3"/>
        <v>924103</v>
      </c>
      <c r="R36" s="9">
        <f t="shared" si="14"/>
        <v>907400</v>
      </c>
      <c r="S36" s="9">
        <f t="shared" si="5"/>
        <v>-16703</v>
      </c>
      <c r="T36" s="10">
        <f t="shared" si="6"/>
        <v>1.8407538020718535</v>
      </c>
    </row>
    <row r="37" spans="1:20" x14ac:dyDescent="0.3">
      <c r="A37" s="18" t="s">
        <v>32</v>
      </c>
      <c r="B37" s="19">
        <v>4</v>
      </c>
      <c r="C37" s="8">
        <v>1200000</v>
      </c>
      <c r="D37" s="20">
        <f t="shared" si="0"/>
        <v>14400</v>
      </c>
      <c r="E37" s="20">
        <v>80700</v>
      </c>
      <c r="F37" s="20">
        <v>102033</v>
      </c>
      <c r="G37" s="8">
        <f t="shared" si="1"/>
        <v>197133</v>
      </c>
      <c r="H37" s="9">
        <v>0</v>
      </c>
      <c r="I37" s="9">
        <f t="shared" si="10"/>
        <v>165000</v>
      </c>
      <c r="J37" s="9">
        <f t="shared" si="11"/>
        <v>180000</v>
      </c>
      <c r="K37" s="9">
        <f t="shared" si="13"/>
        <v>780000</v>
      </c>
      <c r="L37" s="9">
        <f t="shared" si="7"/>
        <v>0</v>
      </c>
      <c r="M37" s="9">
        <v>0</v>
      </c>
      <c r="N37" s="9">
        <f t="shared" si="8"/>
        <v>249600</v>
      </c>
      <c r="O37" s="9">
        <v>33000</v>
      </c>
      <c r="P37" s="8">
        <f t="shared" si="2"/>
        <v>216600</v>
      </c>
      <c r="Q37" s="9">
        <f t="shared" si="3"/>
        <v>1002867</v>
      </c>
      <c r="R37" s="9">
        <f t="shared" si="14"/>
        <v>983400</v>
      </c>
      <c r="S37" s="9">
        <f t="shared" si="5"/>
        <v>-19467</v>
      </c>
      <c r="T37" s="10">
        <f t="shared" si="6"/>
        <v>1.979560707748627</v>
      </c>
    </row>
    <row r="38" spans="1:20" x14ac:dyDescent="0.3">
      <c r="A38" s="18" t="s">
        <v>33</v>
      </c>
      <c r="B38" s="19">
        <v>4</v>
      </c>
      <c r="C38" s="8">
        <v>1300000</v>
      </c>
      <c r="D38" s="20">
        <f t="shared" si="0"/>
        <v>15600</v>
      </c>
      <c r="E38" s="20">
        <v>88700</v>
      </c>
      <c r="F38" s="20">
        <v>114069</v>
      </c>
      <c r="G38" s="8">
        <f t="shared" si="1"/>
        <v>218369</v>
      </c>
      <c r="H38" s="9">
        <v>0</v>
      </c>
      <c r="I38" s="9">
        <f t="shared" si="10"/>
        <v>165000</v>
      </c>
      <c r="J38" s="9">
        <f t="shared" si="11"/>
        <v>180000</v>
      </c>
      <c r="K38" s="9">
        <f t="shared" si="13"/>
        <v>880000</v>
      </c>
      <c r="L38" s="9">
        <f t="shared" si="7"/>
        <v>0</v>
      </c>
      <c r="M38" s="9">
        <v>0</v>
      </c>
      <c r="N38" s="9">
        <f t="shared" si="8"/>
        <v>273600</v>
      </c>
      <c r="O38" s="9">
        <v>33000</v>
      </c>
      <c r="P38" s="8">
        <f t="shared" si="2"/>
        <v>240600</v>
      </c>
      <c r="Q38" s="9">
        <f t="shared" si="3"/>
        <v>1081631</v>
      </c>
      <c r="R38" s="9">
        <f t="shared" si="14"/>
        <v>1059400</v>
      </c>
      <c r="S38" s="9">
        <f t="shared" si="5"/>
        <v>-22231</v>
      </c>
      <c r="T38" s="10">
        <f t="shared" si="6"/>
        <v>2.0984519539361903</v>
      </c>
    </row>
    <row r="39" spans="1:20" x14ac:dyDescent="0.3">
      <c r="A39" s="18" t="s">
        <v>34</v>
      </c>
      <c r="B39" s="19">
        <v>4</v>
      </c>
      <c r="C39" s="8">
        <v>1400000</v>
      </c>
      <c r="D39" s="20">
        <f t="shared" si="0"/>
        <v>16800</v>
      </c>
      <c r="E39" s="20">
        <v>96700</v>
      </c>
      <c r="F39" s="20">
        <v>126105</v>
      </c>
      <c r="G39" s="8">
        <f t="shared" si="1"/>
        <v>239605</v>
      </c>
      <c r="H39" s="9">
        <v>0</v>
      </c>
      <c r="I39" s="9">
        <f t="shared" si="10"/>
        <v>165000</v>
      </c>
      <c r="J39" s="9">
        <f t="shared" si="11"/>
        <v>180000</v>
      </c>
      <c r="K39" s="9">
        <f t="shared" si="13"/>
        <v>980000</v>
      </c>
      <c r="L39" s="9">
        <f t="shared" si="7"/>
        <v>0</v>
      </c>
      <c r="M39" s="9">
        <v>0</v>
      </c>
      <c r="N39" s="9">
        <f t="shared" si="8"/>
        <v>297600</v>
      </c>
      <c r="O39" s="9">
        <v>33000</v>
      </c>
      <c r="P39" s="8">
        <f t="shared" si="2"/>
        <v>264600</v>
      </c>
      <c r="Q39" s="9">
        <f t="shared" si="3"/>
        <v>1160395</v>
      </c>
      <c r="R39" s="9">
        <f t="shared" si="14"/>
        <v>1135400</v>
      </c>
      <c r="S39" s="9">
        <f t="shared" si="5"/>
        <v>-24995</v>
      </c>
      <c r="T39" s="10">
        <f t="shared" si="6"/>
        <v>2.2014268099348246</v>
      </c>
    </row>
    <row r="40" spans="1:20" x14ac:dyDescent="0.3">
      <c r="A40" s="18" t="s">
        <v>35</v>
      </c>
      <c r="B40" s="19">
        <v>4</v>
      </c>
      <c r="C40" s="8">
        <v>1405000</v>
      </c>
      <c r="D40" s="20">
        <f t="shared" si="0"/>
        <v>16860</v>
      </c>
      <c r="E40" s="20">
        <v>97100</v>
      </c>
      <c r="F40" s="20">
        <v>126707</v>
      </c>
      <c r="G40" s="8">
        <f t="shared" si="1"/>
        <v>240667</v>
      </c>
      <c r="H40" s="9">
        <v>0</v>
      </c>
      <c r="I40" s="9">
        <f t="shared" si="10"/>
        <v>165000</v>
      </c>
      <c r="J40" s="9">
        <f t="shared" si="11"/>
        <v>180000</v>
      </c>
      <c r="K40" s="9">
        <f t="shared" si="13"/>
        <v>985000</v>
      </c>
      <c r="L40" s="9">
        <f t="shared" si="7"/>
        <v>0</v>
      </c>
      <c r="M40" s="9">
        <v>0</v>
      </c>
      <c r="N40" s="9">
        <f t="shared" si="8"/>
        <v>298800</v>
      </c>
      <c r="O40" s="9">
        <v>33000</v>
      </c>
      <c r="P40" s="8">
        <f t="shared" si="2"/>
        <v>265800</v>
      </c>
      <c r="Q40" s="9">
        <f t="shared" si="3"/>
        <v>1164333</v>
      </c>
      <c r="R40" s="9">
        <f t="shared" si="14"/>
        <v>1139200</v>
      </c>
      <c r="S40" s="9">
        <f t="shared" si="5"/>
        <v>-25133</v>
      </c>
      <c r="T40" s="10">
        <f t="shared" si="6"/>
        <v>2.2061973314606744</v>
      </c>
    </row>
    <row r="41" spans="1:20" x14ac:dyDescent="0.3">
      <c r="A41" s="18" t="s">
        <v>36</v>
      </c>
      <c r="B41" s="19">
        <v>4</v>
      </c>
      <c r="C41" s="8">
        <v>1500000</v>
      </c>
      <c r="D41" s="20">
        <f t="shared" si="0"/>
        <v>18000</v>
      </c>
      <c r="E41" s="20">
        <v>104700</v>
      </c>
      <c r="F41" s="20">
        <v>140183</v>
      </c>
      <c r="G41" s="8">
        <f t="shared" si="1"/>
        <v>262883</v>
      </c>
      <c r="H41" s="9">
        <v>0</v>
      </c>
      <c r="I41" s="9">
        <f t="shared" si="10"/>
        <v>165000</v>
      </c>
      <c r="J41" s="9">
        <f t="shared" si="11"/>
        <v>180000</v>
      </c>
      <c r="K41" s="9">
        <f t="shared" si="13"/>
        <v>1080000</v>
      </c>
      <c r="L41" s="9">
        <f t="shared" si="7"/>
        <v>0</v>
      </c>
      <c r="M41" s="9">
        <v>0</v>
      </c>
      <c r="N41" s="9">
        <f t="shared" si="8"/>
        <v>321600</v>
      </c>
      <c r="O41" s="9">
        <v>33000</v>
      </c>
      <c r="P41" s="8">
        <f t="shared" si="2"/>
        <v>288600</v>
      </c>
      <c r="Q41" s="9">
        <f t="shared" si="3"/>
        <v>1237117</v>
      </c>
      <c r="R41" s="9">
        <f t="shared" si="14"/>
        <v>1211400</v>
      </c>
      <c r="S41" s="9">
        <f t="shared" si="5"/>
        <v>-25717</v>
      </c>
      <c r="T41" s="10">
        <f t="shared" si="6"/>
        <v>2.1229156348027076</v>
      </c>
    </row>
    <row r="42" spans="1:20" x14ac:dyDescent="0.3">
      <c r="A42" s="18" t="s">
        <v>37</v>
      </c>
      <c r="B42" s="19">
        <v>4</v>
      </c>
      <c r="C42" s="8">
        <v>2000000</v>
      </c>
      <c r="D42" s="20">
        <f t="shared" si="0"/>
        <v>24000</v>
      </c>
      <c r="E42" s="20">
        <v>144700</v>
      </c>
      <c r="F42" s="20">
        <v>218194</v>
      </c>
      <c r="G42" s="8">
        <f t="shared" si="1"/>
        <v>386894</v>
      </c>
      <c r="H42" s="9">
        <v>0</v>
      </c>
      <c r="I42" s="9">
        <f t="shared" si="10"/>
        <v>165000</v>
      </c>
      <c r="J42" s="9">
        <f t="shared" si="11"/>
        <v>180000</v>
      </c>
      <c r="K42" s="9">
        <f t="shared" si="13"/>
        <v>1580000</v>
      </c>
      <c r="L42" s="9">
        <f t="shared" si="7"/>
        <v>0</v>
      </c>
      <c r="M42" s="9">
        <v>0</v>
      </c>
      <c r="N42" s="9">
        <f t="shared" si="8"/>
        <v>441600</v>
      </c>
      <c r="O42" s="9">
        <v>33000</v>
      </c>
      <c r="P42" s="8">
        <f t="shared" si="2"/>
        <v>408600</v>
      </c>
      <c r="Q42" s="9">
        <f t="shared" si="3"/>
        <v>1613106</v>
      </c>
      <c r="R42" s="9">
        <f t="shared" si="14"/>
        <v>1591400</v>
      </c>
      <c r="S42" s="9">
        <f t="shared" si="5"/>
        <v>-21706</v>
      </c>
      <c r="T42" s="10">
        <f t="shared" si="6"/>
        <v>1.3639562649239663</v>
      </c>
    </row>
    <row r="43" spans="1:20" x14ac:dyDescent="0.3">
      <c r="A43" s="18" t="s">
        <v>38</v>
      </c>
      <c r="B43" s="23">
        <v>4</v>
      </c>
      <c r="C43" s="5">
        <v>2400000</v>
      </c>
      <c r="D43" s="24">
        <f t="shared" si="0"/>
        <v>28800</v>
      </c>
      <c r="E43" s="24">
        <v>176700</v>
      </c>
      <c r="F43" s="14">
        <v>280603</v>
      </c>
      <c r="G43" s="5">
        <f t="shared" si="1"/>
        <v>486103</v>
      </c>
      <c r="H43" s="9">
        <v>0</v>
      </c>
      <c r="I43" s="9">
        <f t="shared" si="10"/>
        <v>165000</v>
      </c>
      <c r="J43" s="9">
        <f t="shared" si="11"/>
        <v>180000</v>
      </c>
      <c r="K43" s="9">
        <f t="shared" si="13"/>
        <v>1980000</v>
      </c>
      <c r="L43" s="9">
        <f t="shared" si="7"/>
        <v>0</v>
      </c>
      <c r="M43" s="9">
        <v>0</v>
      </c>
      <c r="N43" s="9">
        <f t="shared" si="8"/>
        <v>537600</v>
      </c>
      <c r="O43" s="9">
        <v>33000</v>
      </c>
      <c r="P43" s="5">
        <f t="shared" si="2"/>
        <v>504600</v>
      </c>
      <c r="Q43" s="9">
        <f t="shared" si="3"/>
        <v>1913897</v>
      </c>
      <c r="R43" s="9">
        <f t="shared" si="14"/>
        <v>1895400</v>
      </c>
      <c r="S43" s="9">
        <f t="shared" si="5"/>
        <v>-18497</v>
      </c>
      <c r="T43" s="10">
        <f t="shared" si="6"/>
        <v>0.97588899440751287</v>
      </c>
    </row>
    <row r="44" spans="1:20" s="11" customFormat="1" x14ac:dyDescent="0.3">
      <c r="A44" s="12" t="s">
        <v>39</v>
      </c>
      <c r="B44" s="13">
        <v>4</v>
      </c>
      <c r="C44" s="5">
        <v>2400001</v>
      </c>
      <c r="D44" s="14">
        <f t="shared" si="0"/>
        <v>28800.011999999999</v>
      </c>
      <c r="E44" s="14">
        <v>176700</v>
      </c>
      <c r="F44" s="14">
        <v>280603</v>
      </c>
      <c r="G44" s="5">
        <f t="shared" si="1"/>
        <v>486103.01199999999</v>
      </c>
      <c r="H44" s="9">
        <v>0</v>
      </c>
      <c r="I44" s="9">
        <f t="shared" si="10"/>
        <v>165000</v>
      </c>
      <c r="J44" s="9">
        <f t="shared" si="11"/>
        <v>180000</v>
      </c>
      <c r="K44" s="9">
        <f t="shared" si="13"/>
        <v>1980000</v>
      </c>
      <c r="L44" s="9">
        <f t="shared" si="7"/>
        <v>1</v>
      </c>
      <c r="M44" s="9">
        <v>0</v>
      </c>
      <c r="N44" s="9">
        <f t="shared" si="8"/>
        <v>537600.27</v>
      </c>
      <c r="O44" s="9">
        <v>33000</v>
      </c>
      <c r="P44" s="5">
        <f t="shared" si="2"/>
        <v>504600.27</v>
      </c>
      <c r="Q44" s="9">
        <f t="shared" si="3"/>
        <v>1913897.9879999999</v>
      </c>
      <c r="R44" s="9">
        <f t="shared" si="14"/>
        <v>1895400.73</v>
      </c>
      <c r="S44" s="9">
        <f t="shared" si="5"/>
        <v>-18497.257999999914</v>
      </c>
      <c r="T44" s="10">
        <f t="shared" si="6"/>
        <v>0.97590223044811819</v>
      </c>
    </row>
    <row r="45" spans="1:20" x14ac:dyDescent="0.3">
      <c r="A45" s="18" t="s">
        <v>40</v>
      </c>
      <c r="B45" s="19">
        <v>4</v>
      </c>
      <c r="C45" s="8">
        <v>2500000</v>
      </c>
      <c r="D45" s="20">
        <f t="shared" si="0"/>
        <v>30000</v>
      </c>
      <c r="E45" s="20">
        <v>184700</v>
      </c>
      <c r="F45" s="20">
        <v>296205</v>
      </c>
      <c r="G45" s="8">
        <f t="shared" si="1"/>
        <v>510905</v>
      </c>
      <c r="H45" s="9">
        <v>0</v>
      </c>
      <c r="I45" s="9">
        <f t="shared" si="10"/>
        <v>165000</v>
      </c>
      <c r="J45" s="9">
        <f t="shared" si="11"/>
        <v>180000</v>
      </c>
      <c r="K45" s="9">
        <f t="shared" si="13"/>
        <v>1980000</v>
      </c>
      <c r="L45" s="9">
        <f t="shared" si="7"/>
        <v>100000</v>
      </c>
      <c r="M45" s="9">
        <v>0</v>
      </c>
      <c r="N45" s="9">
        <f t="shared" si="8"/>
        <v>564600</v>
      </c>
      <c r="O45" s="9">
        <v>33000</v>
      </c>
      <c r="P45" s="8">
        <f t="shared" si="2"/>
        <v>531600</v>
      </c>
      <c r="Q45" s="9">
        <f t="shared" si="3"/>
        <v>1989095</v>
      </c>
      <c r="R45" s="9">
        <f t="shared" si="14"/>
        <v>1968400</v>
      </c>
      <c r="S45" s="9">
        <f t="shared" si="5"/>
        <v>-20695</v>
      </c>
      <c r="T45" s="10">
        <f t="shared" si="6"/>
        <v>1.0513615118878277</v>
      </c>
    </row>
    <row r="46" spans="1:20" x14ac:dyDescent="0.3">
      <c r="A46" s="18" t="s">
        <v>41</v>
      </c>
      <c r="B46" s="19">
        <v>4</v>
      </c>
      <c r="C46" s="8">
        <v>2700000</v>
      </c>
      <c r="D46" s="20">
        <f t="shared" si="0"/>
        <v>32400</v>
      </c>
      <c r="E46" s="20">
        <v>200700</v>
      </c>
      <c r="F46" s="20">
        <v>331579</v>
      </c>
      <c r="G46" s="8">
        <f t="shared" si="1"/>
        <v>564679</v>
      </c>
      <c r="H46" s="9">
        <v>0</v>
      </c>
      <c r="I46" s="9">
        <f t="shared" si="10"/>
        <v>165000</v>
      </c>
      <c r="J46" s="9">
        <f t="shared" si="11"/>
        <v>180000</v>
      </c>
      <c r="K46" s="9">
        <f t="shared" si="13"/>
        <v>1980000</v>
      </c>
      <c r="L46" s="9">
        <f t="shared" si="7"/>
        <v>300000</v>
      </c>
      <c r="M46" s="9">
        <v>0</v>
      </c>
      <c r="N46" s="9">
        <f t="shared" si="8"/>
        <v>618600</v>
      </c>
      <c r="O46" s="9">
        <v>33000</v>
      </c>
      <c r="P46" s="8">
        <f t="shared" si="2"/>
        <v>585600</v>
      </c>
      <c r="Q46" s="9">
        <f t="shared" si="3"/>
        <v>2135321</v>
      </c>
      <c r="R46" s="9">
        <f t="shared" si="14"/>
        <v>2114400</v>
      </c>
      <c r="S46" s="9">
        <f t="shared" si="5"/>
        <v>-20921</v>
      </c>
      <c r="T46" s="10">
        <f t="shared" si="6"/>
        <v>0.9894532727960651</v>
      </c>
    </row>
    <row r="47" spans="1:20" x14ac:dyDescent="0.3">
      <c r="A47" s="18" t="s">
        <v>42</v>
      </c>
      <c r="B47" s="19">
        <v>4</v>
      </c>
      <c r="C47" s="8">
        <v>2900000</v>
      </c>
      <c r="D47" s="20">
        <f t="shared" si="0"/>
        <v>34800</v>
      </c>
      <c r="E47" s="20">
        <v>216700</v>
      </c>
      <c r="F47" s="20">
        <v>368932</v>
      </c>
      <c r="G47" s="8">
        <f t="shared" si="1"/>
        <v>620432</v>
      </c>
      <c r="H47" s="9">
        <v>0</v>
      </c>
      <c r="I47" s="9">
        <f t="shared" si="10"/>
        <v>165000</v>
      </c>
      <c r="J47" s="9">
        <f t="shared" si="11"/>
        <v>180000</v>
      </c>
      <c r="K47" s="9">
        <f t="shared" si="13"/>
        <v>1980000</v>
      </c>
      <c r="L47" s="9">
        <f t="shared" si="7"/>
        <v>500000</v>
      </c>
      <c r="M47" s="9">
        <v>0</v>
      </c>
      <c r="N47" s="9">
        <f t="shared" si="8"/>
        <v>672600</v>
      </c>
      <c r="O47" s="9">
        <v>33000</v>
      </c>
      <c r="P47" s="8">
        <f t="shared" si="2"/>
        <v>639600</v>
      </c>
      <c r="Q47" s="9">
        <f t="shared" si="3"/>
        <v>2279568</v>
      </c>
      <c r="R47" s="9">
        <f t="shared" si="14"/>
        <v>2260400</v>
      </c>
      <c r="S47" s="9">
        <f t="shared" si="5"/>
        <v>-19168</v>
      </c>
      <c r="T47" s="10">
        <f t="shared" si="6"/>
        <v>0.8479915059281542</v>
      </c>
    </row>
    <row r="48" spans="1:20" x14ac:dyDescent="0.3">
      <c r="A48" s="18" t="s">
        <v>43</v>
      </c>
      <c r="B48" s="19">
        <v>4</v>
      </c>
      <c r="C48" s="8">
        <v>3000000</v>
      </c>
      <c r="D48" s="20">
        <f t="shared" si="0"/>
        <v>36000</v>
      </c>
      <c r="E48" s="20">
        <v>224700</v>
      </c>
      <c r="F48" s="20">
        <v>387609</v>
      </c>
      <c r="G48" s="8">
        <f t="shared" si="1"/>
        <v>648309</v>
      </c>
      <c r="H48" s="9">
        <v>0</v>
      </c>
      <c r="I48" s="9">
        <f t="shared" si="10"/>
        <v>165000</v>
      </c>
      <c r="J48" s="9">
        <f t="shared" si="11"/>
        <v>180000</v>
      </c>
      <c r="K48" s="9">
        <f t="shared" si="13"/>
        <v>1980000</v>
      </c>
      <c r="L48" s="9">
        <f t="shared" si="7"/>
        <v>600000</v>
      </c>
      <c r="M48" s="9">
        <v>0</v>
      </c>
      <c r="N48" s="9">
        <f t="shared" si="8"/>
        <v>699600</v>
      </c>
      <c r="O48" s="9">
        <v>33000</v>
      </c>
      <c r="P48" s="8">
        <f t="shared" si="2"/>
        <v>666600</v>
      </c>
      <c r="Q48" s="9">
        <f t="shared" si="3"/>
        <v>2351691</v>
      </c>
      <c r="R48" s="9">
        <f t="shared" si="14"/>
        <v>2333400</v>
      </c>
      <c r="S48" s="9">
        <f t="shared" si="5"/>
        <v>-18291</v>
      </c>
      <c r="T48" s="10">
        <f t="shared" si="6"/>
        <v>0.78387760349704294</v>
      </c>
    </row>
    <row r="49" spans="1:20" x14ac:dyDescent="0.3">
      <c r="A49" s="18" t="s">
        <v>44</v>
      </c>
      <c r="B49" s="19">
        <v>4</v>
      </c>
      <c r="C49" s="8">
        <v>3300000</v>
      </c>
      <c r="D49" s="20">
        <f t="shared" si="0"/>
        <v>39600</v>
      </c>
      <c r="E49" s="20">
        <v>248700</v>
      </c>
      <c r="F49" s="20">
        <v>443638</v>
      </c>
      <c r="G49" s="8">
        <f t="shared" si="1"/>
        <v>731938</v>
      </c>
      <c r="H49" s="9">
        <v>0</v>
      </c>
      <c r="I49" s="9">
        <f t="shared" si="10"/>
        <v>165000</v>
      </c>
      <c r="J49" s="9">
        <f t="shared" si="11"/>
        <v>180000</v>
      </c>
      <c r="K49" s="9">
        <f t="shared" si="13"/>
        <v>1980000</v>
      </c>
      <c r="L49" s="9">
        <f t="shared" si="7"/>
        <v>900000</v>
      </c>
      <c r="M49" s="9">
        <v>0</v>
      </c>
      <c r="N49" s="9">
        <f t="shared" si="8"/>
        <v>780600</v>
      </c>
      <c r="O49" s="9">
        <v>33000</v>
      </c>
      <c r="P49" s="8">
        <f t="shared" si="2"/>
        <v>747600</v>
      </c>
      <c r="Q49" s="9">
        <f t="shared" si="3"/>
        <v>2568062</v>
      </c>
      <c r="R49" s="9">
        <f t="shared" si="14"/>
        <v>2552400</v>
      </c>
      <c r="S49" s="9">
        <f t="shared" si="5"/>
        <v>-15662</v>
      </c>
      <c r="T49" s="10">
        <f t="shared" si="6"/>
        <v>0.61361855508540986</v>
      </c>
    </row>
    <row r="50" spans="1:20" x14ac:dyDescent="0.3">
      <c r="A50" s="18" t="s">
        <v>45</v>
      </c>
      <c r="B50" s="19">
        <v>4</v>
      </c>
      <c r="C50" s="8">
        <v>3500000</v>
      </c>
      <c r="D50" s="20">
        <f t="shared" si="0"/>
        <v>42000</v>
      </c>
      <c r="E50" s="20">
        <v>264700</v>
      </c>
      <c r="F50" s="20">
        <v>480991</v>
      </c>
      <c r="G50" s="8">
        <f t="shared" si="1"/>
        <v>787691</v>
      </c>
      <c r="H50" s="9">
        <v>0</v>
      </c>
      <c r="I50" s="9">
        <f t="shared" si="10"/>
        <v>165000</v>
      </c>
      <c r="J50" s="9">
        <f t="shared" si="11"/>
        <v>180000</v>
      </c>
      <c r="K50" s="9">
        <f t="shared" si="13"/>
        <v>1980000</v>
      </c>
      <c r="L50" s="9">
        <f t="shared" si="7"/>
        <v>1100000</v>
      </c>
      <c r="M50" s="9">
        <v>0</v>
      </c>
      <c r="N50" s="9">
        <f t="shared" si="8"/>
        <v>834600</v>
      </c>
      <c r="O50" s="9">
        <v>33000</v>
      </c>
      <c r="P50" s="8">
        <f t="shared" si="2"/>
        <v>801600</v>
      </c>
      <c r="Q50" s="9">
        <f t="shared" si="3"/>
        <v>2712309</v>
      </c>
      <c r="R50" s="9">
        <f t="shared" si="14"/>
        <v>2698400</v>
      </c>
      <c r="S50" s="9">
        <f t="shared" si="5"/>
        <v>-13909</v>
      </c>
      <c r="T50" s="10">
        <f t="shared" si="6"/>
        <v>0.51545360213459823</v>
      </c>
    </row>
    <row r="51" spans="1:20" x14ac:dyDescent="0.3">
      <c r="A51" s="18" t="s">
        <v>46</v>
      </c>
      <c r="B51" s="19">
        <v>4</v>
      </c>
      <c r="C51" s="8">
        <v>4000000</v>
      </c>
      <c r="D51" s="20">
        <f t="shared" si="0"/>
        <v>48000</v>
      </c>
      <c r="E51" s="20">
        <v>304700</v>
      </c>
      <c r="F51" s="20">
        <v>574374</v>
      </c>
      <c r="G51" s="8">
        <f t="shared" si="1"/>
        <v>927074</v>
      </c>
      <c r="H51" s="9">
        <v>0</v>
      </c>
      <c r="I51" s="9">
        <f t="shared" si="10"/>
        <v>165000</v>
      </c>
      <c r="J51" s="9">
        <f t="shared" si="11"/>
        <v>180000</v>
      </c>
      <c r="K51" s="9">
        <f t="shared" si="13"/>
        <v>1980000</v>
      </c>
      <c r="L51" s="9">
        <f>IF(C51&lt;2400000,0,MIN(C51,8000000)-2400000)</f>
        <v>1600000</v>
      </c>
      <c r="M51" s="9">
        <v>0</v>
      </c>
      <c r="N51" s="9">
        <f t="shared" si="8"/>
        <v>969600</v>
      </c>
      <c r="O51" s="9">
        <v>33000</v>
      </c>
      <c r="P51" s="8">
        <f t="shared" si="2"/>
        <v>936600</v>
      </c>
      <c r="Q51" s="9">
        <f t="shared" si="3"/>
        <v>3072926</v>
      </c>
      <c r="R51" s="9">
        <f t="shared" si="14"/>
        <v>3063400</v>
      </c>
      <c r="S51" s="9">
        <f t="shared" si="5"/>
        <v>-9526</v>
      </c>
      <c r="T51" s="10">
        <f t="shared" si="6"/>
        <v>0.31096167656851864</v>
      </c>
    </row>
    <row r="52" spans="1:20" x14ac:dyDescent="0.3">
      <c r="A52" s="18" t="s">
        <v>47</v>
      </c>
      <c r="B52" s="19">
        <v>4</v>
      </c>
      <c r="C52" s="8">
        <v>4500000</v>
      </c>
      <c r="D52" s="20">
        <f t="shared" si="0"/>
        <v>54000</v>
      </c>
      <c r="E52" s="20">
        <v>344700</v>
      </c>
      <c r="F52" s="20">
        <v>667757</v>
      </c>
      <c r="G52" s="8">
        <f t="shared" si="1"/>
        <v>1066457</v>
      </c>
      <c r="H52" s="9">
        <v>0</v>
      </c>
      <c r="I52" s="9">
        <f t="shared" si="10"/>
        <v>165000</v>
      </c>
      <c r="J52" s="9">
        <f t="shared" si="11"/>
        <v>180000</v>
      </c>
      <c r="K52" s="9">
        <f t="shared" si="13"/>
        <v>1980000</v>
      </c>
      <c r="L52" s="9">
        <f t="shared" si="7"/>
        <v>2100000</v>
      </c>
      <c r="M52" s="9">
        <v>0</v>
      </c>
      <c r="N52" s="9">
        <f t="shared" si="8"/>
        <v>1104600</v>
      </c>
      <c r="O52" s="9">
        <v>33000</v>
      </c>
      <c r="P52" s="8">
        <f t="shared" si="2"/>
        <v>1071600</v>
      </c>
      <c r="Q52" s="9">
        <f t="shared" si="3"/>
        <v>3433543</v>
      </c>
      <c r="R52" s="9">
        <f t="shared" si="14"/>
        <v>3428400</v>
      </c>
      <c r="S52" s="9">
        <f t="shared" si="5"/>
        <v>-5143</v>
      </c>
      <c r="T52" s="10">
        <f t="shared" si="6"/>
        <v>0.15001166725002918</v>
      </c>
    </row>
    <row r="53" spans="1:20" x14ac:dyDescent="0.3">
      <c r="A53" s="18" t="s">
        <v>48</v>
      </c>
      <c r="B53" s="19">
        <v>4</v>
      </c>
      <c r="C53" s="8">
        <v>5000000</v>
      </c>
      <c r="D53" s="20">
        <f t="shared" si="0"/>
        <v>60000</v>
      </c>
      <c r="E53" s="20">
        <v>384700</v>
      </c>
      <c r="F53" s="20">
        <v>761140</v>
      </c>
      <c r="G53" s="8">
        <f t="shared" si="1"/>
        <v>1205840</v>
      </c>
      <c r="H53" s="9">
        <v>0</v>
      </c>
      <c r="I53" s="9">
        <f t="shared" si="10"/>
        <v>165000</v>
      </c>
      <c r="J53" s="9">
        <f t="shared" si="11"/>
        <v>180000</v>
      </c>
      <c r="K53" s="9">
        <f t="shared" si="13"/>
        <v>1980000</v>
      </c>
      <c r="L53" s="9">
        <f t="shared" si="7"/>
        <v>2600000</v>
      </c>
      <c r="M53" s="9">
        <v>0</v>
      </c>
      <c r="N53" s="9">
        <f t="shared" si="8"/>
        <v>1239600</v>
      </c>
      <c r="O53" s="9">
        <v>33000</v>
      </c>
      <c r="P53" s="8">
        <f t="shared" si="2"/>
        <v>1206600</v>
      </c>
      <c r="Q53" s="9">
        <f t="shared" si="3"/>
        <v>3794160</v>
      </c>
      <c r="R53" s="9">
        <f t="shared" si="14"/>
        <v>3793400</v>
      </c>
      <c r="S53" s="9">
        <f t="shared" si="5"/>
        <v>-760</v>
      </c>
      <c r="T53" s="10">
        <f t="shared" si="6"/>
        <v>2.0034797279485421E-2</v>
      </c>
    </row>
    <row r="54" spans="1:20" x14ac:dyDescent="0.3">
      <c r="A54" s="18" t="s">
        <v>49</v>
      </c>
      <c r="B54" s="19">
        <v>4</v>
      </c>
      <c r="C54" s="8">
        <v>5500000</v>
      </c>
      <c r="D54" s="20">
        <f t="shared" si="0"/>
        <v>66000</v>
      </c>
      <c r="E54" s="20">
        <v>424700</v>
      </c>
      <c r="F54" s="20">
        <v>354522</v>
      </c>
      <c r="G54" s="8">
        <f t="shared" si="1"/>
        <v>845222</v>
      </c>
      <c r="H54" s="9">
        <v>0</v>
      </c>
      <c r="I54" s="9">
        <f t="shared" si="10"/>
        <v>165000</v>
      </c>
      <c r="J54" s="9">
        <f t="shared" si="11"/>
        <v>180000</v>
      </c>
      <c r="K54" s="9">
        <f t="shared" si="13"/>
        <v>1980000</v>
      </c>
      <c r="L54" s="9">
        <f t="shared" si="7"/>
        <v>3100000</v>
      </c>
      <c r="M54" s="9">
        <v>0</v>
      </c>
      <c r="N54" s="9">
        <f t="shared" si="8"/>
        <v>1374600</v>
      </c>
      <c r="O54" s="9">
        <v>33000</v>
      </c>
      <c r="P54" s="8">
        <f t="shared" si="2"/>
        <v>1341600</v>
      </c>
      <c r="Q54" s="9">
        <f t="shared" si="3"/>
        <v>4654778</v>
      </c>
      <c r="R54" s="9">
        <f t="shared" si="14"/>
        <v>4158400</v>
      </c>
      <c r="S54" s="9">
        <f t="shared" si="5"/>
        <v>-496378</v>
      </c>
      <c r="T54" s="10">
        <f t="shared" si="6"/>
        <v>11.936754520969604</v>
      </c>
    </row>
    <row r="55" spans="1:20" x14ac:dyDescent="0.3">
      <c r="A55" s="18" t="s">
        <v>50</v>
      </c>
      <c r="B55" s="19">
        <v>4</v>
      </c>
      <c r="C55" s="8">
        <v>6000000</v>
      </c>
      <c r="D55" s="20">
        <f t="shared" si="0"/>
        <v>72000</v>
      </c>
      <c r="E55" s="20">
        <v>464700</v>
      </c>
      <c r="F55" s="20">
        <v>964396</v>
      </c>
      <c r="G55" s="8">
        <f t="shared" si="1"/>
        <v>1501096</v>
      </c>
      <c r="H55" s="9">
        <v>0</v>
      </c>
      <c r="I55" s="9">
        <f t="shared" si="10"/>
        <v>165000</v>
      </c>
      <c r="J55" s="9">
        <f t="shared" si="11"/>
        <v>180000</v>
      </c>
      <c r="K55" s="9">
        <f t="shared" si="13"/>
        <v>1980000</v>
      </c>
      <c r="L55" s="9">
        <f t="shared" si="7"/>
        <v>3600000</v>
      </c>
      <c r="M55" s="9">
        <v>0</v>
      </c>
      <c r="N55" s="9">
        <f t="shared" si="8"/>
        <v>1509600</v>
      </c>
      <c r="O55" s="9">
        <v>33000</v>
      </c>
      <c r="P55" s="8">
        <f t="shared" si="2"/>
        <v>1476600</v>
      </c>
      <c r="Q55" s="9">
        <f t="shared" si="3"/>
        <v>4498904</v>
      </c>
      <c r="R55" s="9">
        <f t="shared" si="14"/>
        <v>4523400</v>
      </c>
      <c r="S55" s="9">
        <f t="shared" si="5"/>
        <v>24496</v>
      </c>
      <c r="T55" s="10">
        <f t="shared" si="6"/>
        <v>-0.54153954989609587</v>
      </c>
    </row>
    <row r="56" spans="1:20" x14ac:dyDescent="0.3">
      <c r="A56" s="18" t="s">
        <v>51</v>
      </c>
      <c r="B56" s="19">
        <v>4</v>
      </c>
      <c r="C56" s="8">
        <v>6500000</v>
      </c>
      <c r="D56" s="20">
        <f t="shared" si="0"/>
        <v>78000</v>
      </c>
      <c r="E56" s="20">
        <v>504700</v>
      </c>
      <c r="F56" s="20">
        <v>1077233</v>
      </c>
      <c r="G56" s="8">
        <f t="shared" si="1"/>
        <v>1659933</v>
      </c>
      <c r="H56" s="9">
        <v>0</v>
      </c>
      <c r="I56" s="9">
        <f t="shared" si="10"/>
        <v>165000</v>
      </c>
      <c r="J56" s="9">
        <f t="shared" si="11"/>
        <v>180000</v>
      </c>
      <c r="K56" s="9">
        <f t="shared" si="13"/>
        <v>1980000</v>
      </c>
      <c r="L56" s="9">
        <f t="shared" si="7"/>
        <v>4100000</v>
      </c>
      <c r="M56" s="9">
        <v>0</v>
      </c>
      <c r="N56" s="9">
        <f t="shared" si="8"/>
        <v>1644600</v>
      </c>
      <c r="O56" s="9">
        <v>33000</v>
      </c>
      <c r="P56" s="8">
        <f t="shared" si="2"/>
        <v>1611600</v>
      </c>
      <c r="Q56" s="9">
        <f t="shared" si="3"/>
        <v>4840067</v>
      </c>
      <c r="R56" s="9">
        <f t="shared" si="14"/>
        <v>4888400</v>
      </c>
      <c r="S56" s="9">
        <f t="shared" si="5"/>
        <v>48333</v>
      </c>
      <c r="T56" s="10">
        <f t="shared" si="6"/>
        <v>-0.98872841829637514</v>
      </c>
    </row>
    <row r="57" spans="1:20" x14ac:dyDescent="0.3">
      <c r="A57" s="18" t="s">
        <v>52</v>
      </c>
      <c r="B57" s="19">
        <v>4</v>
      </c>
      <c r="C57" s="8">
        <v>7000000</v>
      </c>
      <c r="D57" s="20">
        <f t="shared" si="0"/>
        <v>84000</v>
      </c>
      <c r="E57" s="20">
        <v>544700</v>
      </c>
      <c r="F57" s="20">
        <v>1190071</v>
      </c>
      <c r="G57" s="8">
        <f t="shared" si="1"/>
        <v>1818771</v>
      </c>
      <c r="H57" s="9">
        <v>0</v>
      </c>
      <c r="I57" s="9">
        <f t="shared" si="10"/>
        <v>165000</v>
      </c>
      <c r="J57" s="9">
        <f t="shared" si="11"/>
        <v>180000</v>
      </c>
      <c r="K57" s="9">
        <f t="shared" si="13"/>
        <v>1980000</v>
      </c>
      <c r="L57" s="9">
        <f t="shared" si="7"/>
        <v>4600000</v>
      </c>
      <c r="M57" s="9">
        <v>0</v>
      </c>
      <c r="N57" s="9">
        <f t="shared" si="8"/>
        <v>1779600</v>
      </c>
      <c r="O57" s="9">
        <v>33000</v>
      </c>
      <c r="P57" s="8">
        <f t="shared" si="2"/>
        <v>1746600</v>
      </c>
      <c r="Q57" s="9">
        <f t="shared" si="3"/>
        <v>5181229</v>
      </c>
      <c r="R57" s="9">
        <f t="shared" si="14"/>
        <v>5253400</v>
      </c>
      <c r="S57" s="9">
        <f t="shared" si="5"/>
        <v>72171</v>
      </c>
      <c r="T57" s="10">
        <f t="shared" si="6"/>
        <v>-1.3737960178170328</v>
      </c>
    </row>
    <row r="58" spans="1:20" x14ac:dyDescent="0.3">
      <c r="A58" s="18" t="s">
        <v>53</v>
      </c>
      <c r="B58" s="19">
        <v>4</v>
      </c>
      <c r="C58" s="8">
        <v>7500000</v>
      </c>
      <c r="D58" s="20">
        <f t="shared" si="0"/>
        <v>90000</v>
      </c>
      <c r="E58" s="20">
        <v>584700</v>
      </c>
      <c r="F58" s="20">
        <v>1302908</v>
      </c>
      <c r="G58" s="8">
        <f t="shared" si="1"/>
        <v>1977608</v>
      </c>
      <c r="H58" s="9">
        <v>0</v>
      </c>
      <c r="I58" s="9">
        <f t="shared" si="10"/>
        <v>165000</v>
      </c>
      <c r="J58" s="9">
        <f t="shared" si="11"/>
        <v>180000</v>
      </c>
      <c r="K58" s="9">
        <f t="shared" si="13"/>
        <v>1980000</v>
      </c>
      <c r="L58" s="9">
        <f t="shared" si="7"/>
        <v>5100000</v>
      </c>
      <c r="M58" s="9">
        <v>0</v>
      </c>
      <c r="N58" s="9">
        <f t="shared" si="8"/>
        <v>1914600</v>
      </c>
      <c r="O58" s="9">
        <v>33000</v>
      </c>
      <c r="P58" s="8">
        <f t="shared" si="2"/>
        <v>1881600</v>
      </c>
      <c r="Q58" s="9">
        <f t="shared" si="3"/>
        <v>5522392</v>
      </c>
      <c r="R58" s="9">
        <f t="shared" si="14"/>
        <v>5618400</v>
      </c>
      <c r="S58" s="9">
        <f t="shared" si="5"/>
        <v>96008</v>
      </c>
      <c r="T58" s="10">
        <f t="shared" si="6"/>
        <v>-1.7088138971949309</v>
      </c>
    </row>
    <row r="59" spans="1:20" x14ac:dyDescent="0.3">
      <c r="A59" s="22" t="s">
        <v>54</v>
      </c>
      <c r="B59" s="23">
        <v>4</v>
      </c>
      <c r="C59" s="5">
        <v>8000000</v>
      </c>
      <c r="D59" s="24">
        <f t="shared" si="0"/>
        <v>96000</v>
      </c>
      <c r="E59" s="24">
        <v>624700</v>
      </c>
      <c r="F59" s="24">
        <v>1415746</v>
      </c>
      <c r="G59" s="5">
        <f t="shared" si="1"/>
        <v>2136446</v>
      </c>
      <c r="H59" s="9">
        <v>0</v>
      </c>
      <c r="I59" s="9">
        <f t="shared" si="10"/>
        <v>165000</v>
      </c>
      <c r="J59" s="9">
        <f t="shared" si="11"/>
        <v>180000</v>
      </c>
      <c r="K59" s="9">
        <f t="shared" si="13"/>
        <v>1980000</v>
      </c>
      <c r="L59" s="9">
        <f t="shared" si="7"/>
        <v>5600000</v>
      </c>
      <c r="M59" s="9">
        <f t="shared" ref="M59:M74" si="15">+C59-8000000</f>
        <v>0</v>
      </c>
      <c r="N59" s="9">
        <f t="shared" si="8"/>
        <v>2049600</v>
      </c>
      <c r="O59" s="9">
        <v>33000</v>
      </c>
      <c r="P59" s="5">
        <f t="shared" si="2"/>
        <v>2016600</v>
      </c>
      <c r="Q59" s="9">
        <f t="shared" si="3"/>
        <v>5863554</v>
      </c>
      <c r="R59" s="9">
        <f t="shared" si="14"/>
        <v>5983400</v>
      </c>
      <c r="S59" s="9">
        <f t="shared" si="5"/>
        <v>119846</v>
      </c>
      <c r="T59" s="10">
        <f t="shared" si="6"/>
        <v>-2.0029748972156298</v>
      </c>
    </row>
    <row r="60" spans="1:20" s="11" customFormat="1" x14ac:dyDescent="0.3">
      <c r="A60" s="12" t="s">
        <v>55</v>
      </c>
      <c r="B60" s="13">
        <v>4</v>
      </c>
      <c r="C60" s="5">
        <v>8000001</v>
      </c>
      <c r="D60" s="14">
        <f t="shared" si="0"/>
        <v>96000.012000000002</v>
      </c>
      <c r="E60" s="14">
        <v>624700</v>
      </c>
      <c r="F60" s="14">
        <v>1415746</v>
      </c>
      <c r="G60" s="5">
        <f t="shared" si="1"/>
        <v>2136446.0120000001</v>
      </c>
      <c r="H60" s="9">
        <v>0</v>
      </c>
      <c r="I60" s="9">
        <f t="shared" si="10"/>
        <v>165000</v>
      </c>
      <c r="J60" s="9">
        <f t="shared" si="11"/>
        <v>180000</v>
      </c>
      <c r="K60" s="9">
        <f t="shared" si="13"/>
        <v>1980000</v>
      </c>
      <c r="L60" s="9">
        <f t="shared" si="7"/>
        <v>5600000</v>
      </c>
      <c r="M60" s="9">
        <f t="shared" si="15"/>
        <v>1</v>
      </c>
      <c r="N60" s="9">
        <f t="shared" si="8"/>
        <v>2049600.32</v>
      </c>
      <c r="O60" s="9">
        <v>33000</v>
      </c>
      <c r="P60" s="5">
        <f t="shared" si="2"/>
        <v>2016600.32</v>
      </c>
      <c r="Q60" s="9">
        <f t="shared" si="3"/>
        <v>5863554.9879999999</v>
      </c>
      <c r="R60" s="9">
        <f t="shared" si="14"/>
        <v>5983400.6799999997</v>
      </c>
      <c r="S60" s="9">
        <f t="shared" si="5"/>
        <v>119845.69199999981</v>
      </c>
      <c r="T60" s="10">
        <f t="shared" si="6"/>
        <v>-2.0029695220076724</v>
      </c>
    </row>
    <row r="61" spans="1:20" x14ac:dyDescent="0.3">
      <c r="A61" s="18" t="s">
        <v>56</v>
      </c>
      <c r="B61" s="19">
        <v>4</v>
      </c>
      <c r="C61" s="8">
        <v>9000000</v>
      </c>
      <c r="D61" s="20">
        <f t="shared" si="0"/>
        <v>108000</v>
      </c>
      <c r="E61" s="20">
        <v>704700</v>
      </c>
      <c r="F61" s="20">
        <v>1641421</v>
      </c>
      <c r="G61" s="8">
        <f t="shared" si="1"/>
        <v>2454121</v>
      </c>
      <c r="H61" s="9">
        <v>0</v>
      </c>
      <c r="I61" s="9">
        <f t="shared" si="10"/>
        <v>165000</v>
      </c>
      <c r="J61" s="9">
        <f t="shared" si="11"/>
        <v>180000</v>
      </c>
      <c r="K61" s="9">
        <f t="shared" si="13"/>
        <v>1980000</v>
      </c>
      <c r="L61" s="9">
        <f t="shared" si="7"/>
        <v>5600000</v>
      </c>
      <c r="M61" s="9">
        <f t="shared" si="15"/>
        <v>1000000</v>
      </c>
      <c r="N61" s="9">
        <f t="shared" si="8"/>
        <v>2369600</v>
      </c>
      <c r="O61" s="9">
        <v>33000</v>
      </c>
      <c r="P61" s="8">
        <f t="shared" si="2"/>
        <v>2336600</v>
      </c>
      <c r="Q61" s="9">
        <f t="shared" si="3"/>
        <v>6545879</v>
      </c>
      <c r="R61" s="9">
        <f t="shared" si="14"/>
        <v>6663400</v>
      </c>
      <c r="S61" s="9">
        <f t="shared" si="5"/>
        <v>117521</v>
      </c>
      <c r="T61" s="10">
        <f t="shared" si="6"/>
        <v>-1.7636792028093766</v>
      </c>
    </row>
    <row r="62" spans="1:20" x14ac:dyDescent="0.3">
      <c r="A62" s="18" t="s">
        <v>57</v>
      </c>
      <c r="B62" s="19">
        <v>4</v>
      </c>
      <c r="C62" s="8">
        <v>10000000</v>
      </c>
      <c r="D62" s="20">
        <f t="shared" si="0"/>
        <v>120000</v>
      </c>
      <c r="E62" s="20">
        <v>784700</v>
      </c>
      <c r="F62" s="20">
        <v>1867096</v>
      </c>
      <c r="G62" s="8">
        <f t="shared" si="1"/>
        <v>2771796</v>
      </c>
      <c r="H62" s="9">
        <v>0</v>
      </c>
      <c r="I62" s="9">
        <f t="shared" si="10"/>
        <v>165000</v>
      </c>
      <c r="J62" s="9">
        <f t="shared" si="11"/>
        <v>180000</v>
      </c>
      <c r="K62" s="9">
        <f t="shared" si="13"/>
        <v>1980000</v>
      </c>
      <c r="L62" s="9">
        <f t="shared" si="7"/>
        <v>5600000</v>
      </c>
      <c r="M62" s="9">
        <f t="shared" si="15"/>
        <v>2000000</v>
      </c>
      <c r="N62" s="9">
        <f t="shared" si="8"/>
        <v>2689600</v>
      </c>
      <c r="O62" s="9">
        <v>33000</v>
      </c>
      <c r="P62" s="8">
        <f t="shared" si="2"/>
        <v>2656600</v>
      </c>
      <c r="Q62" s="9">
        <f t="shared" si="3"/>
        <v>7228204</v>
      </c>
      <c r="R62" s="9">
        <f t="shared" si="14"/>
        <v>7343400</v>
      </c>
      <c r="S62" s="9">
        <f t="shared" si="5"/>
        <v>115196</v>
      </c>
      <c r="T62" s="10">
        <f t="shared" si="6"/>
        <v>-1.5687011466078384</v>
      </c>
    </row>
    <row r="63" spans="1:20" x14ac:dyDescent="0.3">
      <c r="A63" s="18" t="s">
        <v>58</v>
      </c>
      <c r="B63" s="19">
        <v>4</v>
      </c>
      <c r="C63" s="8">
        <v>11000000</v>
      </c>
      <c r="D63" s="20">
        <f t="shared" si="0"/>
        <v>132000</v>
      </c>
      <c r="E63" s="20">
        <v>864700</v>
      </c>
      <c r="F63" s="20">
        <v>2092771</v>
      </c>
      <c r="G63" s="8">
        <f t="shared" si="1"/>
        <v>3089471</v>
      </c>
      <c r="H63" s="9">
        <v>0</v>
      </c>
      <c r="I63" s="9">
        <f t="shared" si="10"/>
        <v>165000</v>
      </c>
      <c r="J63" s="9">
        <f t="shared" si="11"/>
        <v>180000</v>
      </c>
      <c r="K63" s="9">
        <f t="shared" si="13"/>
        <v>1980000</v>
      </c>
      <c r="L63" s="9">
        <f t="shared" si="7"/>
        <v>5600000</v>
      </c>
      <c r="M63" s="9">
        <f t="shared" si="15"/>
        <v>3000000</v>
      </c>
      <c r="N63" s="9">
        <f t="shared" si="8"/>
        <v>3009600</v>
      </c>
      <c r="O63" s="9">
        <v>33000</v>
      </c>
      <c r="P63" s="8">
        <f t="shared" si="2"/>
        <v>2976600</v>
      </c>
      <c r="Q63" s="9">
        <f t="shared" si="3"/>
        <v>7910529</v>
      </c>
      <c r="R63" s="9">
        <f t="shared" si="14"/>
        <v>8023400</v>
      </c>
      <c r="S63" s="9">
        <f t="shared" si="5"/>
        <v>112871</v>
      </c>
      <c r="T63" s="10">
        <f t="shared" si="6"/>
        <v>-1.4067726898820949</v>
      </c>
    </row>
    <row r="64" spans="1:20" x14ac:dyDescent="0.3">
      <c r="A64" s="18" t="s">
        <v>59</v>
      </c>
      <c r="B64" s="19">
        <v>4</v>
      </c>
      <c r="C64" s="8">
        <v>12000000</v>
      </c>
      <c r="D64" s="20">
        <f t="shared" si="0"/>
        <v>144000</v>
      </c>
      <c r="E64" s="20">
        <v>944700</v>
      </c>
      <c r="F64" s="20">
        <v>2318446</v>
      </c>
      <c r="G64" s="8">
        <f t="shared" si="1"/>
        <v>3407146</v>
      </c>
      <c r="H64" s="9">
        <v>0</v>
      </c>
      <c r="I64" s="9">
        <f t="shared" si="10"/>
        <v>165000</v>
      </c>
      <c r="J64" s="9">
        <f t="shared" si="11"/>
        <v>180000</v>
      </c>
      <c r="K64" s="9">
        <f t="shared" si="13"/>
        <v>1980000</v>
      </c>
      <c r="L64" s="9">
        <f t="shared" si="7"/>
        <v>5600000</v>
      </c>
      <c r="M64" s="9">
        <f t="shared" si="15"/>
        <v>4000000</v>
      </c>
      <c r="N64" s="9">
        <f t="shared" si="8"/>
        <v>3329600</v>
      </c>
      <c r="O64" s="9">
        <v>33000</v>
      </c>
      <c r="P64" s="8">
        <f t="shared" si="2"/>
        <v>3296600</v>
      </c>
      <c r="Q64" s="9">
        <f t="shared" si="3"/>
        <v>8592854</v>
      </c>
      <c r="R64" s="9">
        <f t="shared" si="14"/>
        <v>8703400</v>
      </c>
      <c r="S64" s="9">
        <f t="shared" si="5"/>
        <v>110546</v>
      </c>
      <c r="T64" s="10">
        <f t="shared" si="6"/>
        <v>-1.2701472987568077</v>
      </c>
    </row>
    <row r="65" spans="1:20" x14ac:dyDescent="0.3">
      <c r="A65" s="18" t="s">
        <v>60</v>
      </c>
      <c r="B65" s="19">
        <v>4</v>
      </c>
      <c r="C65" s="8">
        <v>13000000</v>
      </c>
      <c r="D65" s="20">
        <f t="shared" si="0"/>
        <v>156000</v>
      </c>
      <c r="E65" s="20">
        <v>1024700</v>
      </c>
      <c r="F65" s="20">
        <v>2544121</v>
      </c>
      <c r="G65" s="8">
        <f t="shared" si="1"/>
        <v>3724821</v>
      </c>
      <c r="H65" s="9">
        <v>0</v>
      </c>
      <c r="I65" s="9">
        <f t="shared" si="10"/>
        <v>165000</v>
      </c>
      <c r="J65" s="9">
        <f t="shared" si="11"/>
        <v>180000</v>
      </c>
      <c r="K65" s="9">
        <f t="shared" si="13"/>
        <v>1980000</v>
      </c>
      <c r="L65" s="9">
        <f t="shared" si="7"/>
        <v>5600000</v>
      </c>
      <c r="M65" s="9">
        <f t="shared" si="15"/>
        <v>5000000</v>
      </c>
      <c r="N65" s="9">
        <f t="shared" si="8"/>
        <v>3649600</v>
      </c>
      <c r="O65" s="9">
        <v>33000</v>
      </c>
      <c r="P65" s="8">
        <f t="shared" si="2"/>
        <v>3616600</v>
      </c>
      <c r="Q65" s="9">
        <f t="shared" si="3"/>
        <v>9275179</v>
      </c>
      <c r="R65" s="9">
        <f t="shared" si="14"/>
        <v>9383400</v>
      </c>
      <c r="S65" s="9">
        <f t="shared" si="5"/>
        <v>108221</v>
      </c>
      <c r="T65" s="10">
        <f t="shared" si="6"/>
        <v>-1.1533239550695911</v>
      </c>
    </row>
    <row r="66" spans="1:20" x14ac:dyDescent="0.3">
      <c r="A66" s="18" t="s">
        <v>61</v>
      </c>
      <c r="B66" s="19">
        <v>4</v>
      </c>
      <c r="C66" s="8">
        <v>14000000</v>
      </c>
      <c r="D66" s="20">
        <f t="shared" si="0"/>
        <v>168000</v>
      </c>
      <c r="E66" s="20">
        <v>1104700</v>
      </c>
      <c r="F66" s="20">
        <v>2769796</v>
      </c>
      <c r="G66" s="8">
        <f t="shared" si="1"/>
        <v>4042496</v>
      </c>
      <c r="H66" s="9">
        <v>0</v>
      </c>
      <c r="I66" s="9">
        <f t="shared" si="10"/>
        <v>165000</v>
      </c>
      <c r="J66" s="9">
        <f t="shared" si="11"/>
        <v>180000</v>
      </c>
      <c r="K66" s="9">
        <f t="shared" si="13"/>
        <v>1980000</v>
      </c>
      <c r="L66" s="9">
        <f t="shared" si="7"/>
        <v>5600000</v>
      </c>
      <c r="M66" s="9">
        <f t="shared" si="15"/>
        <v>6000000</v>
      </c>
      <c r="N66" s="9">
        <f t="shared" si="8"/>
        <v>3969600</v>
      </c>
      <c r="O66" s="9">
        <v>33000</v>
      </c>
      <c r="P66" s="8">
        <f>+N66-O66</f>
        <v>3936600</v>
      </c>
      <c r="Q66" s="9">
        <f t="shared" si="3"/>
        <v>9957504</v>
      </c>
      <c r="R66" s="9">
        <f t="shared" si="14"/>
        <v>10063400</v>
      </c>
      <c r="S66" s="9">
        <f t="shared" si="5"/>
        <v>105896</v>
      </c>
      <c r="T66" s="10">
        <f t="shared" si="6"/>
        <v>-1.0522884909672676</v>
      </c>
    </row>
    <row r="67" spans="1:20" x14ac:dyDescent="0.3">
      <c r="A67" s="18" t="s">
        <v>62</v>
      </c>
      <c r="B67" s="19">
        <v>4</v>
      </c>
      <c r="C67" s="8">
        <v>15000000</v>
      </c>
      <c r="D67" s="20">
        <f t="shared" si="0"/>
        <v>180000</v>
      </c>
      <c r="E67" s="20">
        <v>1184700</v>
      </c>
      <c r="F67" s="20">
        <v>2995471</v>
      </c>
      <c r="G67" s="8">
        <f t="shared" si="1"/>
        <v>4360171</v>
      </c>
      <c r="H67" s="9">
        <v>0</v>
      </c>
      <c r="I67" s="9">
        <f t="shared" si="10"/>
        <v>165000</v>
      </c>
      <c r="J67" s="9">
        <f t="shared" si="11"/>
        <v>180000</v>
      </c>
      <c r="K67" s="9">
        <f t="shared" si="13"/>
        <v>1980000</v>
      </c>
      <c r="L67" s="9">
        <f t="shared" si="7"/>
        <v>5600000</v>
      </c>
      <c r="M67" s="9">
        <f t="shared" si="15"/>
        <v>7000000</v>
      </c>
      <c r="N67" s="9">
        <f t="shared" si="8"/>
        <v>4289600</v>
      </c>
      <c r="O67" s="9">
        <v>33000</v>
      </c>
      <c r="P67" s="8">
        <f t="shared" si="2"/>
        <v>4256600</v>
      </c>
      <c r="Q67" s="9">
        <f t="shared" si="3"/>
        <v>10639829</v>
      </c>
      <c r="R67" s="9">
        <f t="shared" si="14"/>
        <v>10743400</v>
      </c>
      <c r="S67" s="9">
        <f t="shared" si="5"/>
        <v>103571</v>
      </c>
      <c r="T67" s="10">
        <f t="shared" si="6"/>
        <v>-0.9640430403782787</v>
      </c>
    </row>
    <row r="68" spans="1:20" x14ac:dyDescent="0.3">
      <c r="A68" s="18" t="s">
        <v>63</v>
      </c>
      <c r="B68" s="19">
        <v>4</v>
      </c>
      <c r="C68" s="8">
        <v>16000000</v>
      </c>
      <c r="D68" s="20">
        <f t="shared" si="0"/>
        <v>192000</v>
      </c>
      <c r="E68" s="20">
        <v>1264700</v>
      </c>
      <c r="F68" s="20">
        <v>3221146</v>
      </c>
      <c r="G68" s="8">
        <f t="shared" si="1"/>
        <v>4677846</v>
      </c>
      <c r="H68" s="9">
        <v>0</v>
      </c>
      <c r="I68" s="9">
        <f t="shared" si="10"/>
        <v>165000</v>
      </c>
      <c r="J68" s="9">
        <f t="shared" si="11"/>
        <v>180000</v>
      </c>
      <c r="K68" s="9">
        <f t="shared" si="13"/>
        <v>1980000</v>
      </c>
      <c r="L68" s="9">
        <f t="shared" si="7"/>
        <v>5600000</v>
      </c>
      <c r="M68" s="9">
        <f t="shared" si="15"/>
        <v>8000000</v>
      </c>
      <c r="N68" s="9">
        <f t="shared" si="8"/>
        <v>4609600</v>
      </c>
      <c r="O68" s="9">
        <v>33000</v>
      </c>
      <c r="P68" s="8">
        <f t="shared" si="2"/>
        <v>4576600</v>
      </c>
      <c r="Q68" s="9">
        <f t="shared" si="3"/>
        <v>11322154</v>
      </c>
      <c r="R68" s="9">
        <f t="shared" si="14"/>
        <v>11423400</v>
      </c>
      <c r="S68" s="9">
        <f t="shared" si="5"/>
        <v>101246</v>
      </c>
      <c r="T68" s="10">
        <f t="shared" si="6"/>
        <v>-0.88630355235744185</v>
      </c>
    </row>
    <row r="69" spans="1:20" x14ac:dyDescent="0.3">
      <c r="A69" s="18" t="s">
        <v>64</v>
      </c>
      <c r="B69" s="19">
        <v>4</v>
      </c>
      <c r="C69" s="8">
        <v>17000000</v>
      </c>
      <c r="D69" s="20">
        <f t="shared" si="0"/>
        <v>204000</v>
      </c>
      <c r="E69" s="20">
        <v>1344700</v>
      </c>
      <c r="F69" s="20">
        <v>3446821</v>
      </c>
      <c r="G69" s="8">
        <f t="shared" si="1"/>
        <v>4995521</v>
      </c>
      <c r="H69" s="9">
        <v>0</v>
      </c>
      <c r="I69" s="9">
        <f t="shared" si="10"/>
        <v>165000</v>
      </c>
      <c r="J69" s="9">
        <f t="shared" si="11"/>
        <v>180000</v>
      </c>
      <c r="K69" s="9">
        <f t="shared" si="13"/>
        <v>1980000</v>
      </c>
      <c r="L69" s="9">
        <f t="shared" si="7"/>
        <v>5600000</v>
      </c>
      <c r="M69" s="9">
        <f t="shared" si="15"/>
        <v>9000000</v>
      </c>
      <c r="N69" s="9">
        <f t="shared" si="8"/>
        <v>4929600</v>
      </c>
      <c r="O69" s="9">
        <v>33000</v>
      </c>
      <c r="P69" s="8">
        <f t="shared" si="2"/>
        <v>4896600</v>
      </c>
      <c r="Q69" s="9">
        <f t="shared" si="3"/>
        <v>12004479</v>
      </c>
      <c r="R69" s="9">
        <f t="shared" si="14"/>
        <v>12103400</v>
      </c>
      <c r="S69" s="9">
        <f t="shared" si="5"/>
        <v>98921</v>
      </c>
      <c r="T69" s="10">
        <f t="shared" si="6"/>
        <v>-0.81729927127914481</v>
      </c>
    </row>
    <row r="70" spans="1:20" x14ac:dyDescent="0.3">
      <c r="A70" s="18" t="s">
        <v>65</v>
      </c>
      <c r="B70" s="19">
        <v>4</v>
      </c>
      <c r="C70" s="8">
        <v>18000000</v>
      </c>
      <c r="D70" s="20">
        <f t="shared" si="0"/>
        <v>216000</v>
      </c>
      <c r="E70" s="20">
        <v>1424700</v>
      </c>
      <c r="F70" s="20">
        <v>3672496</v>
      </c>
      <c r="G70" s="8">
        <f t="shared" si="1"/>
        <v>5313196</v>
      </c>
      <c r="H70" s="9">
        <v>0</v>
      </c>
      <c r="I70" s="9">
        <f t="shared" si="10"/>
        <v>165000</v>
      </c>
      <c r="J70" s="9">
        <f t="shared" si="11"/>
        <v>180000</v>
      </c>
      <c r="K70" s="9">
        <f t="shared" si="13"/>
        <v>1980000</v>
      </c>
      <c r="L70" s="9">
        <f t="shared" si="7"/>
        <v>5600000</v>
      </c>
      <c r="M70" s="9">
        <f t="shared" si="15"/>
        <v>10000000</v>
      </c>
      <c r="N70" s="9">
        <f t="shared" si="8"/>
        <v>5249600</v>
      </c>
      <c r="O70" s="9">
        <v>33000</v>
      </c>
      <c r="P70" s="8">
        <f t="shared" si="2"/>
        <v>5216600</v>
      </c>
      <c r="Q70" s="9">
        <f t="shared" si="3"/>
        <v>12686804</v>
      </c>
      <c r="R70" s="9">
        <f t="shared" si="14"/>
        <v>12783400</v>
      </c>
      <c r="S70" s="9">
        <f t="shared" si="5"/>
        <v>96596</v>
      </c>
      <c r="T70" s="10">
        <f t="shared" si="6"/>
        <v>-0.75563621571725836</v>
      </c>
    </row>
    <row r="71" spans="1:20" x14ac:dyDescent="0.3">
      <c r="A71" s="18" t="s">
        <v>66</v>
      </c>
      <c r="B71" s="19">
        <v>4</v>
      </c>
      <c r="C71" s="8">
        <v>19000000</v>
      </c>
      <c r="D71" s="20">
        <f t="shared" si="0"/>
        <v>228000</v>
      </c>
      <c r="E71" s="20">
        <v>1504700</v>
      </c>
      <c r="F71" s="20">
        <v>3898171</v>
      </c>
      <c r="G71" s="8">
        <f t="shared" si="1"/>
        <v>5630871</v>
      </c>
      <c r="H71" s="9">
        <v>0</v>
      </c>
      <c r="I71" s="9">
        <f t="shared" si="10"/>
        <v>165000</v>
      </c>
      <c r="J71" s="9">
        <f t="shared" si="11"/>
        <v>180000</v>
      </c>
      <c r="K71" s="9">
        <f t="shared" si="13"/>
        <v>1980000</v>
      </c>
      <c r="L71" s="9">
        <f t="shared" si="7"/>
        <v>5600000</v>
      </c>
      <c r="M71" s="9">
        <f t="shared" si="15"/>
        <v>11000000</v>
      </c>
      <c r="N71" s="9">
        <f t="shared" si="8"/>
        <v>5569600</v>
      </c>
      <c r="O71" s="9">
        <v>33000</v>
      </c>
      <c r="P71" s="8">
        <f t="shared" si="2"/>
        <v>5536600</v>
      </c>
      <c r="Q71" s="9">
        <f t="shared" si="3"/>
        <v>13369129</v>
      </c>
      <c r="R71" s="9">
        <f t="shared" si="14"/>
        <v>13463400</v>
      </c>
      <c r="S71" s="9">
        <f t="shared" si="5"/>
        <v>94271</v>
      </c>
      <c r="T71" s="10">
        <f t="shared" si="6"/>
        <v>-0.70020202920510421</v>
      </c>
    </row>
    <row r="72" spans="1:20" x14ac:dyDescent="0.3">
      <c r="A72" s="18" t="s">
        <v>67</v>
      </c>
      <c r="B72" s="19">
        <v>4</v>
      </c>
      <c r="C72" s="8">
        <v>20000000</v>
      </c>
      <c r="D72" s="20">
        <f t="shared" si="0"/>
        <v>240000</v>
      </c>
      <c r="E72" s="20">
        <v>1584700</v>
      </c>
      <c r="F72" s="20">
        <v>4123846</v>
      </c>
      <c r="G72" s="8">
        <f t="shared" si="1"/>
        <v>5948546</v>
      </c>
      <c r="H72" s="9">
        <v>0</v>
      </c>
      <c r="I72" s="9">
        <f t="shared" si="10"/>
        <v>165000</v>
      </c>
      <c r="J72" s="9">
        <f t="shared" si="11"/>
        <v>180000</v>
      </c>
      <c r="K72" s="9">
        <f t="shared" si="13"/>
        <v>1980000</v>
      </c>
      <c r="L72" s="9">
        <f t="shared" si="7"/>
        <v>5600000</v>
      </c>
      <c r="M72" s="9">
        <f t="shared" si="15"/>
        <v>12000000</v>
      </c>
      <c r="N72" s="9">
        <f t="shared" si="8"/>
        <v>5889600</v>
      </c>
      <c r="O72" s="9">
        <v>33000</v>
      </c>
      <c r="P72" s="8">
        <f t="shared" si="2"/>
        <v>5856600</v>
      </c>
      <c r="Q72" s="9">
        <f t="shared" si="3"/>
        <v>14051454</v>
      </c>
      <c r="R72" s="9">
        <f t="shared" si="14"/>
        <v>14143400</v>
      </c>
      <c r="S72" s="9">
        <f t="shared" si="5"/>
        <v>91946</v>
      </c>
      <c r="T72" s="10">
        <f t="shared" si="6"/>
        <v>-0.65009827905595541</v>
      </c>
    </row>
    <row r="73" spans="1:20" x14ac:dyDescent="0.3">
      <c r="A73" s="18" t="s">
        <v>68</v>
      </c>
      <c r="B73" s="19">
        <v>4</v>
      </c>
      <c r="C73" s="8">
        <v>25000000</v>
      </c>
      <c r="D73" s="20">
        <f t="shared" si="0"/>
        <v>300000</v>
      </c>
      <c r="E73" s="20">
        <v>1984700</v>
      </c>
      <c r="F73" s="20">
        <v>5252221</v>
      </c>
      <c r="G73" s="8">
        <f t="shared" si="1"/>
        <v>7536921</v>
      </c>
      <c r="H73" s="9">
        <v>0</v>
      </c>
      <c r="I73" s="9">
        <f t="shared" si="10"/>
        <v>165000</v>
      </c>
      <c r="J73" s="9">
        <f t="shared" si="11"/>
        <v>180000</v>
      </c>
      <c r="K73" s="9">
        <f t="shared" si="13"/>
        <v>1980000</v>
      </c>
      <c r="L73" s="9">
        <f t="shared" si="7"/>
        <v>5600000</v>
      </c>
      <c r="M73" s="9">
        <f t="shared" si="15"/>
        <v>17000000</v>
      </c>
      <c r="N73" s="9">
        <f t="shared" si="8"/>
        <v>7489600</v>
      </c>
      <c r="O73" s="9">
        <v>33000</v>
      </c>
      <c r="P73" s="8">
        <f t="shared" si="2"/>
        <v>7456600</v>
      </c>
      <c r="Q73" s="9">
        <f t="shared" si="3"/>
        <v>17463079</v>
      </c>
      <c r="R73" s="9">
        <f t="shared" si="14"/>
        <v>17543400</v>
      </c>
      <c r="S73" s="9">
        <f t="shared" si="5"/>
        <v>80321</v>
      </c>
      <c r="T73" s="10">
        <f t="shared" si="6"/>
        <v>-0.45784169545242087</v>
      </c>
    </row>
    <row r="74" spans="1:20" x14ac:dyDescent="0.3">
      <c r="A74" s="18" t="s">
        <v>69</v>
      </c>
      <c r="B74" s="19">
        <v>4</v>
      </c>
      <c r="C74" s="8">
        <v>30000000</v>
      </c>
      <c r="D74" s="20">
        <f>+C74*1.2%</f>
        <v>360000</v>
      </c>
      <c r="E74" s="20">
        <v>2384700</v>
      </c>
      <c r="F74" s="20">
        <v>6380596</v>
      </c>
      <c r="G74" s="8">
        <f>+D74+E74+F74</f>
        <v>9125296</v>
      </c>
      <c r="H74" s="9">
        <v>0</v>
      </c>
      <c r="I74" s="9">
        <f t="shared" si="10"/>
        <v>165000</v>
      </c>
      <c r="J74" s="9">
        <f t="shared" si="11"/>
        <v>180000</v>
      </c>
      <c r="K74" s="9">
        <f t="shared" si="13"/>
        <v>1980000</v>
      </c>
      <c r="L74" s="9">
        <f>IF(C74&lt;2400000,0,MIN(C74,8000000)-2400000)</f>
        <v>5600000</v>
      </c>
      <c r="M74" s="9">
        <f t="shared" si="15"/>
        <v>22000000</v>
      </c>
      <c r="N74" s="9">
        <f>0+(I74*16%)+(J74*20%)+(K74*24%)+(L74*27%)+(M74*32%)</f>
        <v>9089600</v>
      </c>
      <c r="O74" s="9">
        <v>33000</v>
      </c>
      <c r="P74" s="8">
        <f>+N74-O74</f>
        <v>9056600</v>
      </c>
      <c r="Q74" s="9">
        <f t="shared" ref="Q74" si="16">+C74-G74</f>
        <v>20874704</v>
      </c>
      <c r="R74" s="9">
        <f t="shared" si="14"/>
        <v>20943400</v>
      </c>
      <c r="S74" s="9">
        <f t="shared" ref="S74" si="17">+R74-Q74</f>
        <v>68696</v>
      </c>
      <c r="T74" s="10">
        <f t="shared" ref="T74" si="18">+(Q74-R74)/R74*100</f>
        <v>-0.32800786882741101</v>
      </c>
    </row>
  </sheetData>
  <mergeCells count="16">
    <mergeCell ref="A6:A8"/>
    <mergeCell ref="B6:B8"/>
    <mergeCell ref="C6:C8"/>
    <mergeCell ref="D6:G6"/>
    <mergeCell ref="H6:P6"/>
    <mergeCell ref="Q6:Q8"/>
    <mergeCell ref="R6:R8"/>
    <mergeCell ref="S6:S8"/>
    <mergeCell ref="T6:T8"/>
    <mergeCell ref="D7:D8"/>
    <mergeCell ref="E7:E8"/>
    <mergeCell ref="F7:F8"/>
    <mergeCell ref="N7:N8"/>
    <mergeCell ref="O7:O8"/>
    <mergeCell ref="G7:G8"/>
    <mergeCell ref="P7:P8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FE592-1B49-4EEF-8A9B-A8E3F5F52063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F85A15-B462-425C-B0C7-3BCFAEF2AB58}">
  <dimension ref="A6:T74"/>
  <sheetViews>
    <sheetView workbookViewId="0">
      <pane ySplit="8" topLeftCell="A9" activePane="bottomLeft" state="frozen"/>
      <selection pane="bottomLeft" activeCell="D11" sqref="D9:D11"/>
    </sheetView>
  </sheetViews>
  <sheetFormatPr baseColWidth="10" defaultColWidth="11.54296875" defaultRowHeight="13" x14ac:dyDescent="0.3"/>
  <cols>
    <col min="1" max="1" width="7" style="11" bestFit="1" customWidth="1"/>
    <col min="2" max="2" width="8.1796875" style="16" bestFit="1" customWidth="1"/>
    <col min="3" max="3" width="11.08984375" style="11" customWidth="1"/>
    <col min="4" max="4" width="8.54296875" style="11" bestFit="1" customWidth="1"/>
    <col min="5" max="6" width="10" style="11" bestFit="1" customWidth="1"/>
    <col min="7" max="7" width="10.08984375" style="11" bestFit="1" customWidth="1"/>
    <col min="8" max="8" width="7.81640625" style="11" customWidth="1"/>
    <col min="9" max="10" width="8.6328125" style="11" bestFit="1" customWidth="1"/>
    <col min="11" max="11" width="10.08984375" style="11" bestFit="1" customWidth="1"/>
    <col min="12" max="12" width="9" style="11" bestFit="1" customWidth="1"/>
    <col min="13" max="13" width="9.90625" style="11" bestFit="1" customWidth="1"/>
    <col min="14" max="14" width="12.54296875" style="17" bestFit="1" customWidth="1"/>
    <col min="15" max="15" width="14.453125" style="11" bestFit="1" customWidth="1"/>
    <col min="16" max="16" width="11.453125" style="11" customWidth="1"/>
    <col min="17" max="17" width="11.08984375" style="11" bestFit="1" customWidth="1"/>
    <col min="18" max="18" width="11.81640625" style="11" customWidth="1"/>
    <col min="19" max="19" width="9.90625" style="11" customWidth="1"/>
    <col min="20" max="20" width="10.1796875" style="11" customWidth="1"/>
    <col min="21" max="16384" width="11.54296875" style="11"/>
  </cols>
  <sheetData>
    <row r="6" spans="1:20" s="2" customFormat="1" ht="27" customHeight="1" x14ac:dyDescent="0.3">
      <c r="A6" s="26" t="s">
        <v>70</v>
      </c>
      <c r="B6" s="29" t="s">
        <v>3</v>
      </c>
      <c r="C6" s="32" t="s">
        <v>73</v>
      </c>
      <c r="D6" s="41" t="s">
        <v>71</v>
      </c>
      <c r="E6" s="42"/>
      <c r="F6" s="42"/>
      <c r="G6" s="43"/>
      <c r="H6" s="44" t="s">
        <v>72</v>
      </c>
      <c r="I6" s="45"/>
      <c r="J6" s="45"/>
      <c r="K6" s="45"/>
      <c r="L6" s="45"/>
      <c r="M6" s="45"/>
      <c r="N6" s="45"/>
      <c r="O6" s="45"/>
      <c r="P6" s="46"/>
      <c r="Q6" s="26" t="s">
        <v>86</v>
      </c>
      <c r="R6" s="26" t="s">
        <v>87</v>
      </c>
      <c r="S6" s="32" t="s">
        <v>88</v>
      </c>
      <c r="T6" s="32" t="s">
        <v>74</v>
      </c>
    </row>
    <row r="7" spans="1:20" s="2" customFormat="1" ht="38.4" customHeight="1" x14ac:dyDescent="0.3">
      <c r="A7" s="27"/>
      <c r="B7" s="30"/>
      <c r="C7" s="33"/>
      <c r="D7" s="47" t="s">
        <v>0</v>
      </c>
      <c r="E7" s="47" t="s">
        <v>1</v>
      </c>
      <c r="F7" s="47" t="s">
        <v>2</v>
      </c>
      <c r="G7" s="35" t="s">
        <v>81</v>
      </c>
      <c r="H7" s="3" t="s">
        <v>75</v>
      </c>
      <c r="I7" s="3" t="s">
        <v>76</v>
      </c>
      <c r="J7" s="3" t="s">
        <v>78</v>
      </c>
      <c r="K7" s="3" t="s">
        <v>77</v>
      </c>
      <c r="L7" s="3" t="s">
        <v>79</v>
      </c>
      <c r="M7" s="4" t="s">
        <v>80</v>
      </c>
      <c r="N7" s="37" t="s">
        <v>83</v>
      </c>
      <c r="O7" s="49" t="s">
        <v>84</v>
      </c>
      <c r="P7" s="35" t="s">
        <v>85</v>
      </c>
      <c r="Q7" s="27"/>
      <c r="R7" s="27"/>
      <c r="S7" s="33"/>
      <c r="T7" s="33"/>
    </row>
    <row r="8" spans="1:20" s="2" customFormat="1" x14ac:dyDescent="0.3">
      <c r="A8" s="28"/>
      <c r="B8" s="31"/>
      <c r="C8" s="34"/>
      <c r="D8" s="48"/>
      <c r="E8" s="48"/>
      <c r="F8" s="48"/>
      <c r="G8" s="36"/>
      <c r="H8" s="5">
        <v>75000</v>
      </c>
      <c r="I8" s="5">
        <f>240000-75000</f>
        <v>165000</v>
      </c>
      <c r="J8" s="5">
        <f>420000-240000</f>
        <v>180000</v>
      </c>
      <c r="K8" s="5">
        <f>2400000-420000</f>
        <v>1980000</v>
      </c>
      <c r="L8" s="5">
        <f>8000000-2400000</f>
        <v>5600000</v>
      </c>
      <c r="M8" s="5" t="s">
        <v>82</v>
      </c>
      <c r="N8" s="38"/>
      <c r="O8" s="49"/>
      <c r="P8" s="36"/>
      <c r="Q8" s="28"/>
      <c r="R8" s="28"/>
      <c r="S8" s="34"/>
      <c r="T8" s="34"/>
    </row>
    <row r="9" spans="1:20" x14ac:dyDescent="0.3">
      <c r="A9" s="6" t="s">
        <v>4</v>
      </c>
      <c r="B9" s="7">
        <v>4.5</v>
      </c>
      <c r="C9" s="8">
        <v>75000</v>
      </c>
      <c r="D9" s="9">
        <f t="shared" ref="D9:D73" si="0">+C9*1.2%</f>
        <v>900</v>
      </c>
      <c r="E9" s="9"/>
      <c r="F9" s="9"/>
      <c r="G9" s="8"/>
      <c r="H9" s="9"/>
      <c r="I9" s="9"/>
      <c r="J9" s="9"/>
      <c r="K9" s="9"/>
      <c r="L9" s="9"/>
      <c r="M9" s="9"/>
      <c r="N9" s="9"/>
      <c r="O9" s="9">
        <v>38500</v>
      </c>
      <c r="P9" s="8"/>
      <c r="Q9" s="9">
        <f>+C9-G9</f>
        <v>75000</v>
      </c>
      <c r="R9" s="9">
        <f>+C9-0</f>
        <v>75000</v>
      </c>
      <c r="S9" s="9">
        <f>+R9-Q9</f>
        <v>0</v>
      </c>
      <c r="T9" s="10">
        <f>+(Q9-R9)/R9*100</f>
        <v>0</v>
      </c>
    </row>
    <row r="10" spans="1:20" x14ac:dyDescent="0.3">
      <c r="A10" s="6" t="s">
        <v>5</v>
      </c>
      <c r="B10" s="7">
        <v>4.5</v>
      </c>
      <c r="C10" s="8">
        <v>75001</v>
      </c>
      <c r="D10" s="9">
        <f t="shared" si="0"/>
        <v>900.01200000000006</v>
      </c>
      <c r="E10" s="9">
        <v>0</v>
      </c>
      <c r="F10" s="9">
        <v>0</v>
      </c>
      <c r="G10" s="8">
        <f t="shared" ref="G10:G73" si="1">+D10+E10+F10</f>
        <v>900.01200000000006</v>
      </c>
      <c r="H10" s="9">
        <v>0</v>
      </c>
      <c r="I10" s="9">
        <f>IF(C10&lt;75000,0,MIN(C10,240000)-75000)</f>
        <v>1</v>
      </c>
      <c r="J10" s="9">
        <v>0</v>
      </c>
      <c r="K10" s="9">
        <v>0</v>
      </c>
      <c r="L10" s="9">
        <f>IF(C10&lt;2400000,0,MIN(C10,8000000)-2400000)</f>
        <v>0</v>
      </c>
      <c r="M10" s="9">
        <v>0</v>
      </c>
      <c r="N10" s="9">
        <f>0+(I10*16%)+(J10*20%)+(K10*24%)+(L10*27%)+(M10*32%)</f>
        <v>0.16</v>
      </c>
      <c r="O10" s="9">
        <v>38500</v>
      </c>
      <c r="P10" s="8">
        <f t="shared" ref="P10:P73" si="2">+N10-O10</f>
        <v>-38499.839999999997</v>
      </c>
      <c r="Q10" s="9">
        <f t="shared" ref="Q10:Q73" si="3">+C10-G10</f>
        <v>74100.987999999998</v>
      </c>
      <c r="R10" s="9">
        <f t="shared" ref="R10:R17" si="4">+C10-0</f>
        <v>75001</v>
      </c>
      <c r="S10" s="9">
        <f t="shared" ref="S10:S73" si="5">+R10-Q10</f>
        <v>900.01200000000244</v>
      </c>
      <c r="T10" s="10">
        <f t="shared" ref="T10:T73" si="6">+(Q10-R10)/R10*100</f>
        <v>-1.2000000000000033</v>
      </c>
    </row>
    <row r="11" spans="1:20" x14ac:dyDescent="0.3">
      <c r="A11" s="6" t="s">
        <v>6</v>
      </c>
      <c r="B11" s="7">
        <v>4.5</v>
      </c>
      <c r="C11" s="8">
        <v>130000</v>
      </c>
      <c r="D11" s="9">
        <f t="shared" si="0"/>
        <v>1560</v>
      </c>
      <c r="E11" s="9">
        <v>450</v>
      </c>
      <c r="F11" s="9">
        <v>0</v>
      </c>
      <c r="G11" s="8">
        <f t="shared" si="1"/>
        <v>2010</v>
      </c>
      <c r="H11" s="9">
        <v>0</v>
      </c>
      <c r="I11" s="9">
        <f>IF(C11&lt;75000,0,MIN(C11,240000)-75000)</f>
        <v>55000</v>
      </c>
      <c r="J11" s="9">
        <v>0</v>
      </c>
      <c r="K11" s="9">
        <v>0</v>
      </c>
      <c r="L11" s="9">
        <f t="shared" ref="L11:L73" si="7">IF(C11&lt;2400000,0,MIN(C11,8000000)-2400000)</f>
        <v>0</v>
      </c>
      <c r="M11" s="9">
        <v>0</v>
      </c>
      <c r="N11" s="9">
        <f t="shared" ref="N11:N73" si="8">0+(I11*16%)+(J11*20%)+(K11*24%)+(L11*27%)+(M11*32%)</f>
        <v>8800</v>
      </c>
      <c r="O11" s="9">
        <v>38500</v>
      </c>
      <c r="P11" s="8">
        <f t="shared" si="2"/>
        <v>-29700</v>
      </c>
      <c r="Q11" s="9">
        <f t="shared" si="3"/>
        <v>127990</v>
      </c>
      <c r="R11" s="9">
        <f t="shared" si="4"/>
        <v>130000</v>
      </c>
      <c r="S11" s="9">
        <f>+R11-Q11</f>
        <v>2010</v>
      </c>
      <c r="T11" s="10">
        <f t="shared" si="6"/>
        <v>-1.5461538461538462</v>
      </c>
    </row>
    <row r="12" spans="1:20" x14ac:dyDescent="0.3">
      <c r="A12" s="6" t="s">
        <v>7</v>
      </c>
      <c r="B12" s="7">
        <v>4.5</v>
      </c>
      <c r="C12" s="8">
        <v>150000</v>
      </c>
      <c r="D12" s="9">
        <f t="shared" si="0"/>
        <v>1800</v>
      </c>
      <c r="E12" s="9">
        <v>750</v>
      </c>
      <c r="F12" s="9">
        <v>0</v>
      </c>
      <c r="G12" s="8">
        <f t="shared" si="1"/>
        <v>2550</v>
      </c>
      <c r="H12" s="9">
        <v>0</v>
      </c>
      <c r="I12" s="9">
        <f t="shared" ref="I12" si="9">IF(C12&lt;75000,0,MIN(C12,240000)-75000)</f>
        <v>75000</v>
      </c>
      <c r="J12" s="9">
        <v>0</v>
      </c>
      <c r="K12" s="9">
        <v>0</v>
      </c>
      <c r="L12" s="9">
        <f t="shared" si="7"/>
        <v>0</v>
      </c>
      <c r="M12" s="9">
        <v>0</v>
      </c>
      <c r="N12" s="9">
        <f t="shared" si="8"/>
        <v>12000</v>
      </c>
      <c r="O12" s="9">
        <v>38500</v>
      </c>
      <c r="P12" s="8">
        <f t="shared" si="2"/>
        <v>-26500</v>
      </c>
      <c r="Q12" s="9">
        <f t="shared" si="3"/>
        <v>147450</v>
      </c>
      <c r="R12" s="9">
        <f t="shared" si="4"/>
        <v>150000</v>
      </c>
      <c r="S12" s="9">
        <f t="shared" si="5"/>
        <v>2550</v>
      </c>
      <c r="T12" s="10">
        <f t="shared" si="6"/>
        <v>-1.7000000000000002</v>
      </c>
    </row>
    <row r="13" spans="1:20" x14ac:dyDescent="0.3">
      <c r="A13" s="6" t="s">
        <v>8</v>
      </c>
      <c r="B13" s="7">
        <v>4.5</v>
      </c>
      <c r="C13" s="8">
        <v>200000</v>
      </c>
      <c r="D13" s="9">
        <f t="shared" si="0"/>
        <v>2400</v>
      </c>
      <c r="E13" s="9">
        <v>2700</v>
      </c>
      <c r="F13" s="9">
        <v>1742</v>
      </c>
      <c r="G13" s="8">
        <f t="shared" si="1"/>
        <v>6842</v>
      </c>
      <c r="H13" s="9">
        <v>0</v>
      </c>
      <c r="I13" s="9">
        <f>IF(C13&lt;75000,0,MIN(C13,240000)-75000)</f>
        <v>125000</v>
      </c>
      <c r="J13" s="9">
        <v>0</v>
      </c>
      <c r="K13" s="9">
        <v>0</v>
      </c>
      <c r="L13" s="9">
        <f t="shared" si="7"/>
        <v>0</v>
      </c>
      <c r="M13" s="9">
        <v>0</v>
      </c>
      <c r="N13" s="9">
        <f t="shared" si="8"/>
        <v>20000</v>
      </c>
      <c r="O13" s="9">
        <v>38500</v>
      </c>
      <c r="P13" s="8">
        <f t="shared" si="2"/>
        <v>-18500</v>
      </c>
      <c r="Q13" s="9">
        <f t="shared" si="3"/>
        <v>193158</v>
      </c>
      <c r="R13" s="9">
        <f t="shared" si="4"/>
        <v>200000</v>
      </c>
      <c r="S13" s="9">
        <f t="shared" si="5"/>
        <v>6842</v>
      </c>
      <c r="T13" s="10">
        <f t="shared" si="6"/>
        <v>-3.4209999999999998</v>
      </c>
    </row>
    <row r="14" spans="1:20" x14ac:dyDescent="0.3">
      <c r="A14" s="12" t="s">
        <v>9</v>
      </c>
      <c r="B14" s="13">
        <v>4.5</v>
      </c>
      <c r="C14" s="5">
        <v>240000</v>
      </c>
      <c r="D14" s="14">
        <f t="shared" si="0"/>
        <v>2880</v>
      </c>
      <c r="E14" s="14">
        <v>4300</v>
      </c>
      <c r="F14" s="14">
        <v>4054</v>
      </c>
      <c r="G14" s="5">
        <f t="shared" si="1"/>
        <v>11234</v>
      </c>
      <c r="H14" s="9">
        <v>0</v>
      </c>
      <c r="I14" s="9">
        <f>IF(C14&lt;75000,0,MIN(C14,240000)-75000)</f>
        <v>165000</v>
      </c>
      <c r="J14" s="9">
        <v>0</v>
      </c>
      <c r="K14" s="9">
        <v>0</v>
      </c>
      <c r="L14" s="9">
        <f t="shared" si="7"/>
        <v>0</v>
      </c>
      <c r="M14" s="9">
        <v>0</v>
      </c>
      <c r="N14" s="9">
        <f t="shared" si="8"/>
        <v>26400</v>
      </c>
      <c r="O14" s="9">
        <v>38500</v>
      </c>
      <c r="P14" s="5">
        <f t="shared" si="2"/>
        <v>-12100</v>
      </c>
      <c r="Q14" s="9">
        <f t="shared" si="3"/>
        <v>228766</v>
      </c>
      <c r="R14" s="9">
        <f t="shared" si="4"/>
        <v>240000</v>
      </c>
      <c r="S14" s="9">
        <f t="shared" si="5"/>
        <v>11234</v>
      </c>
      <c r="T14" s="10">
        <f t="shared" si="6"/>
        <v>-4.6808333333333332</v>
      </c>
    </row>
    <row r="15" spans="1:20" x14ac:dyDescent="0.3">
      <c r="A15" s="12" t="s">
        <v>10</v>
      </c>
      <c r="B15" s="13">
        <v>4.5</v>
      </c>
      <c r="C15" s="5">
        <v>240001</v>
      </c>
      <c r="D15" s="14">
        <f t="shared" si="0"/>
        <v>2880.0120000000002</v>
      </c>
      <c r="E15" s="14">
        <v>4300</v>
      </c>
      <c r="F15" s="14">
        <v>4054</v>
      </c>
      <c r="G15" s="5">
        <f t="shared" si="1"/>
        <v>11234.012000000001</v>
      </c>
      <c r="H15" s="9">
        <v>0</v>
      </c>
      <c r="I15" s="9">
        <f t="shared" ref="I15:I74" si="10">IF(C15&lt;75000,0,MIN(C15,240000)-75000)</f>
        <v>165000</v>
      </c>
      <c r="J15" s="9">
        <f>IF(C15&lt;24000,0,MIN(C15,420000)-240000)</f>
        <v>1</v>
      </c>
      <c r="K15" s="9">
        <v>0</v>
      </c>
      <c r="L15" s="9">
        <f t="shared" si="7"/>
        <v>0</v>
      </c>
      <c r="M15" s="9">
        <v>0</v>
      </c>
      <c r="N15" s="9">
        <f t="shared" si="8"/>
        <v>26400.2</v>
      </c>
      <c r="O15" s="9">
        <v>38500</v>
      </c>
      <c r="P15" s="5">
        <f t="shared" si="2"/>
        <v>-12099.8</v>
      </c>
      <c r="Q15" s="9">
        <f t="shared" si="3"/>
        <v>228766.98800000001</v>
      </c>
      <c r="R15" s="9">
        <f t="shared" si="4"/>
        <v>240001</v>
      </c>
      <c r="S15" s="9">
        <f t="shared" si="5"/>
        <v>11234.011999999988</v>
      </c>
      <c r="T15" s="10">
        <f t="shared" si="6"/>
        <v>-4.6808188299215372</v>
      </c>
    </row>
    <row r="16" spans="1:20" x14ac:dyDescent="0.3">
      <c r="A16" s="6" t="s">
        <v>11</v>
      </c>
      <c r="B16" s="7">
        <v>4.5</v>
      </c>
      <c r="C16" s="8">
        <v>270000</v>
      </c>
      <c r="D16" s="9">
        <f t="shared" si="0"/>
        <v>3240</v>
      </c>
      <c r="E16" s="9">
        <v>6300</v>
      </c>
      <c r="F16" s="9">
        <v>5726</v>
      </c>
      <c r="G16" s="8">
        <f t="shared" si="1"/>
        <v>15266</v>
      </c>
      <c r="H16" s="9">
        <v>0</v>
      </c>
      <c r="I16" s="9">
        <f t="shared" si="10"/>
        <v>165000</v>
      </c>
      <c r="J16" s="9">
        <f>IF(C16&lt;24000,0,MIN(C16,420000)-240000)</f>
        <v>30000</v>
      </c>
      <c r="K16" s="9">
        <v>0</v>
      </c>
      <c r="L16" s="9">
        <f t="shared" si="7"/>
        <v>0</v>
      </c>
      <c r="M16" s="9">
        <v>0</v>
      </c>
      <c r="N16" s="9">
        <f t="shared" si="8"/>
        <v>32400</v>
      </c>
      <c r="O16" s="9">
        <v>38500</v>
      </c>
      <c r="P16" s="8">
        <f t="shared" si="2"/>
        <v>-6100</v>
      </c>
      <c r="Q16" s="9">
        <f t="shared" si="3"/>
        <v>254734</v>
      </c>
      <c r="R16" s="9">
        <f t="shared" si="4"/>
        <v>270000</v>
      </c>
      <c r="S16" s="9">
        <f t="shared" si="5"/>
        <v>15266</v>
      </c>
      <c r="T16" s="10">
        <f t="shared" si="6"/>
        <v>-5.6540740740740736</v>
      </c>
    </row>
    <row r="17" spans="1:20" x14ac:dyDescent="0.3">
      <c r="A17" s="6" t="s">
        <v>12</v>
      </c>
      <c r="B17" s="7">
        <v>4.5</v>
      </c>
      <c r="C17" s="8">
        <v>300000</v>
      </c>
      <c r="D17" s="9">
        <f t="shared" si="0"/>
        <v>3600</v>
      </c>
      <c r="E17" s="9">
        <v>8700</v>
      </c>
      <c r="F17" s="9">
        <v>7368</v>
      </c>
      <c r="G17" s="8">
        <f t="shared" si="1"/>
        <v>19668</v>
      </c>
      <c r="H17" s="9">
        <v>0</v>
      </c>
      <c r="I17" s="9">
        <f t="shared" si="10"/>
        <v>165000</v>
      </c>
      <c r="J17" s="9">
        <f t="shared" ref="J17:J74" si="11">IF(C17&lt;24000,0,MIN(C17,420000)-240000)</f>
        <v>60000</v>
      </c>
      <c r="K17" s="9">
        <v>0</v>
      </c>
      <c r="L17" s="9">
        <f t="shared" si="7"/>
        <v>0</v>
      </c>
      <c r="M17" s="9">
        <v>0</v>
      </c>
      <c r="N17" s="9">
        <f t="shared" si="8"/>
        <v>38400</v>
      </c>
      <c r="O17" s="9">
        <v>38500</v>
      </c>
      <c r="P17" s="8">
        <f t="shared" si="2"/>
        <v>-100</v>
      </c>
      <c r="Q17" s="9">
        <f t="shared" si="3"/>
        <v>280332</v>
      </c>
      <c r="R17" s="9">
        <f t="shared" si="4"/>
        <v>300000</v>
      </c>
      <c r="S17" s="9">
        <f t="shared" si="5"/>
        <v>19668</v>
      </c>
      <c r="T17" s="10">
        <f t="shared" si="6"/>
        <v>-6.5559999999999992</v>
      </c>
    </row>
    <row r="18" spans="1:20" x14ac:dyDescent="0.3">
      <c r="A18" s="6" t="s">
        <v>13</v>
      </c>
      <c r="B18" s="7">
        <v>4.5</v>
      </c>
      <c r="C18" s="8">
        <v>350000</v>
      </c>
      <c r="D18" s="9">
        <f t="shared" si="0"/>
        <v>4200</v>
      </c>
      <c r="E18" s="9">
        <v>12700</v>
      </c>
      <c r="F18" s="9">
        <v>10827</v>
      </c>
      <c r="G18" s="8">
        <f t="shared" si="1"/>
        <v>27727</v>
      </c>
      <c r="H18" s="9">
        <v>0</v>
      </c>
      <c r="I18" s="9">
        <f t="shared" si="10"/>
        <v>165000</v>
      </c>
      <c r="J18" s="9">
        <f t="shared" si="11"/>
        <v>110000</v>
      </c>
      <c r="K18" s="9">
        <v>0</v>
      </c>
      <c r="L18" s="9">
        <f t="shared" si="7"/>
        <v>0</v>
      </c>
      <c r="M18" s="9">
        <v>0</v>
      </c>
      <c r="N18" s="9">
        <f t="shared" si="8"/>
        <v>48400</v>
      </c>
      <c r="O18" s="9">
        <v>38500</v>
      </c>
      <c r="P18" s="8">
        <f t="shared" si="2"/>
        <v>9900</v>
      </c>
      <c r="Q18" s="9">
        <f t="shared" si="3"/>
        <v>322273</v>
      </c>
      <c r="R18" s="9">
        <f>+C18-P18</f>
        <v>340100</v>
      </c>
      <c r="S18" s="9">
        <f t="shared" si="5"/>
        <v>17827</v>
      </c>
      <c r="T18" s="10">
        <f t="shared" si="6"/>
        <v>-5.2416936195236694</v>
      </c>
    </row>
    <row r="19" spans="1:20" x14ac:dyDescent="0.3">
      <c r="A19" s="6" t="s">
        <v>14</v>
      </c>
      <c r="B19" s="7">
        <v>4.5</v>
      </c>
      <c r="C19" s="8">
        <v>380000</v>
      </c>
      <c r="D19" s="9">
        <f t="shared" si="0"/>
        <v>4560</v>
      </c>
      <c r="E19" s="9">
        <v>15100</v>
      </c>
      <c r="F19" s="9">
        <v>13182</v>
      </c>
      <c r="G19" s="8">
        <f t="shared" si="1"/>
        <v>32842</v>
      </c>
      <c r="H19" s="9">
        <v>0</v>
      </c>
      <c r="I19" s="9">
        <f t="shared" si="10"/>
        <v>165000</v>
      </c>
      <c r="J19" s="9">
        <f t="shared" si="11"/>
        <v>140000</v>
      </c>
      <c r="K19" s="9">
        <v>0</v>
      </c>
      <c r="L19" s="9">
        <f t="shared" si="7"/>
        <v>0</v>
      </c>
      <c r="M19" s="9">
        <v>0</v>
      </c>
      <c r="N19" s="9">
        <f t="shared" si="8"/>
        <v>54400</v>
      </c>
      <c r="O19" s="9">
        <v>38500</v>
      </c>
      <c r="P19" s="8">
        <f t="shared" si="2"/>
        <v>15900</v>
      </c>
      <c r="Q19" s="9">
        <f t="shared" si="3"/>
        <v>347158</v>
      </c>
      <c r="R19" s="9">
        <f t="shared" ref="R19:R26" si="12">+C19-P19</f>
        <v>364100</v>
      </c>
      <c r="S19" s="9">
        <f t="shared" si="5"/>
        <v>16942</v>
      </c>
      <c r="T19" s="10">
        <f t="shared" si="6"/>
        <v>-4.6531172754737709</v>
      </c>
    </row>
    <row r="20" spans="1:20" x14ac:dyDescent="0.3">
      <c r="A20" s="6" t="s">
        <v>15</v>
      </c>
      <c r="B20" s="7">
        <v>4.5</v>
      </c>
      <c r="C20" s="8">
        <v>400000</v>
      </c>
      <c r="D20" s="9">
        <f t="shared" si="0"/>
        <v>4800</v>
      </c>
      <c r="E20" s="9">
        <v>16700</v>
      </c>
      <c r="F20" s="9">
        <v>14752</v>
      </c>
      <c r="G20" s="8">
        <f t="shared" si="1"/>
        <v>36252</v>
      </c>
      <c r="H20" s="9">
        <v>0</v>
      </c>
      <c r="I20" s="9">
        <f t="shared" si="10"/>
        <v>165000</v>
      </c>
      <c r="J20" s="9">
        <f t="shared" si="11"/>
        <v>160000</v>
      </c>
      <c r="K20" s="9">
        <v>0</v>
      </c>
      <c r="L20" s="9">
        <f t="shared" si="7"/>
        <v>0</v>
      </c>
      <c r="M20" s="9">
        <v>0</v>
      </c>
      <c r="N20" s="9">
        <f t="shared" si="8"/>
        <v>58400</v>
      </c>
      <c r="O20" s="9">
        <v>38500</v>
      </c>
      <c r="P20" s="8">
        <f t="shared" si="2"/>
        <v>19900</v>
      </c>
      <c r="Q20" s="9">
        <f t="shared" si="3"/>
        <v>363748</v>
      </c>
      <c r="R20" s="9">
        <f t="shared" si="12"/>
        <v>380100</v>
      </c>
      <c r="S20" s="9">
        <f t="shared" si="5"/>
        <v>16352</v>
      </c>
      <c r="T20" s="10">
        <f t="shared" si="6"/>
        <v>-4.3020257826887658</v>
      </c>
    </row>
    <row r="21" spans="1:20" x14ac:dyDescent="0.3">
      <c r="A21" s="12" t="s">
        <v>16</v>
      </c>
      <c r="B21" s="13">
        <v>4.5</v>
      </c>
      <c r="C21" s="5">
        <v>420000</v>
      </c>
      <c r="D21" s="14">
        <f t="shared" si="0"/>
        <v>5040</v>
      </c>
      <c r="E21" s="14">
        <v>18300</v>
      </c>
      <c r="F21" s="14">
        <v>16322</v>
      </c>
      <c r="G21" s="5">
        <f t="shared" si="1"/>
        <v>39662</v>
      </c>
      <c r="H21" s="9">
        <v>0</v>
      </c>
      <c r="I21" s="9">
        <f t="shared" si="10"/>
        <v>165000</v>
      </c>
      <c r="J21" s="9">
        <f t="shared" si="11"/>
        <v>180000</v>
      </c>
      <c r="K21" s="9">
        <v>0</v>
      </c>
      <c r="L21" s="9">
        <f t="shared" si="7"/>
        <v>0</v>
      </c>
      <c r="M21" s="9">
        <v>0</v>
      </c>
      <c r="N21" s="9">
        <f t="shared" si="8"/>
        <v>62400</v>
      </c>
      <c r="O21" s="9">
        <v>38500</v>
      </c>
      <c r="P21" s="5">
        <f t="shared" si="2"/>
        <v>23900</v>
      </c>
      <c r="Q21" s="9">
        <f t="shared" si="3"/>
        <v>380338</v>
      </c>
      <c r="R21" s="9">
        <f t="shared" si="12"/>
        <v>396100</v>
      </c>
      <c r="S21" s="9">
        <f t="shared" si="5"/>
        <v>15762</v>
      </c>
      <c r="T21" s="10">
        <f t="shared" si="6"/>
        <v>-3.9792981570310526</v>
      </c>
    </row>
    <row r="22" spans="1:20" x14ac:dyDescent="0.3">
      <c r="A22" s="12" t="s">
        <v>17</v>
      </c>
      <c r="B22" s="13">
        <v>4.5</v>
      </c>
      <c r="C22" s="5">
        <v>420001</v>
      </c>
      <c r="D22" s="14">
        <f t="shared" si="0"/>
        <v>5040.0119999999997</v>
      </c>
      <c r="E22" s="14">
        <v>18300</v>
      </c>
      <c r="F22" s="14">
        <v>16322</v>
      </c>
      <c r="G22" s="5">
        <f t="shared" si="1"/>
        <v>39662.012000000002</v>
      </c>
      <c r="H22" s="9">
        <v>0</v>
      </c>
      <c r="I22" s="9">
        <f t="shared" si="10"/>
        <v>165000</v>
      </c>
      <c r="J22" s="9">
        <f t="shared" si="11"/>
        <v>180000</v>
      </c>
      <c r="K22" s="9">
        <f>IF(C22&lt;42000,0,MIN(C22,2400000)-420000)</f>
        <v>1</v>
      </c>
      <c r="L22" s="9">
        <f t="shared" si="7"/>
        <v>0</v>
      </c>
      <c r="M22" s="9">
        <v>0</v>
      </c>
      <c r="N22" s="9">
        <f t="shared" si="8"/>
        <v>62400.24</v>
      </c>
      <c r="O22" s="9">
        <v>38500</v>
      </c>
      <c r="P22" s="5">
        <f t="shared" si="2"/>
        <v>23900.239999999998</v>
      </c>
      <c r="Q22" s="9">
        <f t="shared" si="3"/>
        <v>380338.98800000001</v>
      </c>
      <c r="R22" s="9">
        <f t="shared" si="12"/>
        <v>396100.76</v>
      </c>
      <c r="S22" s="9">
        <f t="shared" si="5"/>
        <v>15761.771999999997</v>
      </c>
      <c r="T22" s="10">
        <f t="shared" si="6"/>
        <v>-3.9792329608254211</v>
      </c>
    </row>
    <row r="23" spans="1:20" x14ac:dyDescent="0.3">
      <c r="A23" s="6" t="s">
        <v>18</v>
      </c>
      <c r="B23" s="7">
        <v>4.5</v>
      </c>
      <c r="C23" s="8">
        <v>450000</v>
      </c>
      <c r="D23" s="9">
        <f t="shared" si="0"/>
        <v>5400</v>
      </c>
      <c r="E23" s="9">
        <v>20700</v>
      </c>
      <c r="F23" s="9">
        <v>18677</v>
      </c>
      <c r="G23" s="8">
        <f t="shared" si="1"/>
        <v>44777</v>
      </c>
      <c r="H23" s="9">
        <v>0</v>
      </c>
      <c r="I23" s="9">
        <f t="shared" si="10"/>
        <v>165000</v>
      </c>
      <c r="J23" s="9">
        <f t="shared" si="11"/>
        <v>180000</v>
      </c>
      <c r="K23" s="9">
        <f t="shared" ref="K23:K74" si="13">IF(C23&lt;42000,0,MIN(C23,2400000)-420000)</f>
        <v>30000</v>
      </c>
      <c r="L23" s="9">
        <f t="shared" si="7"/>
        <v>0</v>
      </c>
      <c r="M23" s="9">
        <v>0</v>
      </c>
      <c r="N23" s="9">
        <f t="shared" si="8"/>
        <v>69600</v>
      </c>
      <c r="O23" s="9">
        <v>38500</v>
      </c>
      <c r="P23" s="8">
        <f t="shared" si="2"/>
        <v>31100</v>
      </c>
      <c r="Q23" s="9">
        <f t="shared" si="3"/>
        <v>405223</v>
      </c>
      <c r="R23" s="9">
        <f t="shared" si="12"/>
        <v>418900</v>
      </c>
      <c r="S23" s="9">
        <f t="shared" si="5"/>
        <v>13677</v>
      </c>
      <c r="T23" s="10">
        <f t="shared" si="6"/>
        <v>-3.2649797087610408</v>
      </c>
    </row>
    <row r="24" spans="1:20" x14ac:dyDescent="0.3">
      <c r="A24" s="6" t="s">
        <v>19</v>
      </c>
      <c r="B24" s="7">
        <v>4.5</v>
      </c>
      <c r="C24" s="8">
        <v>500001</v>
      </c>
      <c r="D24" s="9">
        <f t="shared" si="0"/>
        <v>6000.0119999999997</v>
      </c>
      <c r="E24" s="9">
        <v>24700</v>
      </c>
      <c r="F24" s="9">
        <v>22602</v>
      </c>
      <c r="G24" s="8">
        <f t="shared" si="1"/>
        <v>53302.012000000002</v>
      </c>
      <c r="H24" s="9">
        <v>0</v>
      </c>
      <c r="I24" s="9">
        <f t="shared" si="10"/>
        <v>165000</v>
      </c>
      <c r="J24" s="9">
        <f t="shared" si="11"/>
        <v>180000</v>
      </c>
      <c r="K24" s="9">
        <f t="shared" si="13"/>
        <v>80001</v>
      </c>
      <c r="L24" s="9">
        <f t="shared" si="7"/>
        <v>0</v>
      </c>
      <c r="M24" s="9">
        <v>0</v>
      </c>
      <c r="N24" s="9">
        <f t="shared" si="8"/>
        <v>81600.239999999991</v>
      </c>
      <c r="O24" s="9">
        <v>38500</v>
      </c>
      <c r="P24" s="8">
        <f t="shared" si="2"/>
        <v>43100.239999999991</v>
      </c>
      <c r="Q24" s="9">
        <f t="shared" si="3"/>
        <v>446698.98800000001</v>
      </c>
      <c r="R24" s="9">
        <f t="shared" si="12"/>
        <v>456900.76</v>
      </c>
      <c r="S24" s="9">
        <f t="shared" si="5"/>
        <v>10201.771999999997</v>
      </c>
      <c r="T24" s="10">
        <f t="shared" si="6"/>
        <v>-2.2328200986139741</v>
      </c>
    </row>
    <row r="25" spans="1:20" x14ac:dyDescent="0.3">
      <c r="A25" s="6" t="s">
        <v>20</v>
      </c>
      <c r="B25" s="7">
        <v>4.5</v>
      </c>
      <c r="C25" s="8">
        <v>550000</v>
      </c>
      <c r="D25" s="9">
        <f t="shared" si="0"/>
        <v>6600</v>
      </c>
      <c r="E25" s="9">
        <v>28700</v>
      </c>
      <c r="F25" s="9">
        <v>26527</v>
      </c>
      <c r="G25" s="8">
        <f t="shared" si="1"/>
        <v>61827</v>
      </c>
      <c r="H25" s="9">
        <v>0</v>
      </c>
      <c r="I25" s="9">
        <f t="shared" si="10"/>
        <v>165000</v>
      </c>
      <c r="J25" s="9">
        <f t="shared" si="11"/>
        <v>180000</v>
      </c>
      <c r="K25" s="9">
        <f t="shared" si="13"/>
        <v>130000</v>
      </c>
      <c r="L25" s="9">
        <f t="shared" si="7"/>
        <v>0</v>
      </c>
      <c r="M25" s="9">
        <v>0</v>
      </c>
      <c r="N25" s="9">
        <f t="shared" si="8"/>
        <v>93600</v>
      </c>
      <c r="O25" s="9">
        <v>38500</v>
      </c>
      <c r="P25" s="8">
        <f t="shared" si="2"/>
        <v>55100</v>
      </c>
      <c r="Q25" s="9">
        <f t="shared" si="3"/>
        <v>488173</v>
      </c>
      <c r="R25" s="9">
        <f t="shared" si="12"/>
        <v>494900</v>
      </c>
      <c r="S25" s="9">
        <f t="shared" si="5"/>
        <v>6727</v>
      </c>
      <c r="T25" s="10">
        <f t="shared" si="6"/>
        <v>-1.3592644978783592</v>
      </c>
    </row>
    <row r="26" spans="1:20" x14ac:dyDescent="0.3">
      <c r="A26" s="6" t="s">
        <v>21</v>
      </c>
      <c r="B26" s="7">
        <v>4.5</v>
      </c>
      <c r="C26" s="8">
        <v>600000</v>
      </c>
      <c r="D26" s="9">
        <f t="shared" si="0"/>
        <v>7200</v>
      </c>
      <c r="E26" s="9">
        <v>32700</v>
      </c>
      <c r="F26" s="9">
        <v>30707</v>
      </c>
      <c r="G26" s="8">
        <f t="shared" si="1"/>
        <v>70607</v>
      </c>
      <c r="H26" s="9">
        <v>0</v>
      </c>
      <c r="I26" s="9">
        <f t="shared" si="10"/>
        <v>165000</v>
      </c>
      <c r="J26" s="9">
        <f t="shared" si="11"/>
        <v>180000</v>
      </c>
      <c r="K26" s="9">
        <f t="shared" si="13"/>
        <v>180000</v>
      </c>
      <c r="L26" s="9">
        <f t="shared" si="7"/>
        <v>0</v>
      </c>
      <c r="M26" s="9">
        <v>0</v>
      </c>
      <c r="N26" s="9">
        <f t="shared" si="8"/>
        <v>105600</v>
      </c>
      <c r="O26" s="9">
        <v>38500</v>
      </c>
      <c r="P26" s="8">
        <f t="shared" si="2"/>
        <v>67100</v>
      </c>
      <c r="Q26" s="9">
        <f t="shared" si="3"/>
        <v>529393</v>
      </c>
      <c r="R26" s="9">
        <f t="shared" si="12"/>
        <v>532900</v>
      </c>
      <c r="S26" s="9">
        <f t="shared" si="5"/>
        <v>3507</v>
      </c>
      <c r="T26" s="10">
        <f t="shared" si="6"/>
        <v>-0.65809720397823235</v>
      </c>
    </row>
    <row r="27" spans="1:20" x14ac:dyDescent="0.3">
      <c r="A27" s="6" t="s">
        <v>22</v>
      </c>
      <c r="B27" s="7">
        <v>4.5</v>
      </c>
      <c r="C27" s="8">
        <v>600001</v>
      </c>
      <c r="D27" s="9">
        <f t="shared" si="0"/>
        <v>7200.0119999999997</v>
      </c>
      <c r="E27" s="9">
        <v>32700</v>
      </c>
      <c r="F27" s="9">
        <v>30707</v>
      </c>
      <c r="G27" s="8">
        <f t="shared" si="1"/>
        <v>70607.012000000002</v>
      </c>
      <c r="H27" s="9">
        <v>0</v>
      </c>
      <c r="I27" s="9">
        <f t="shared" si="10"/>
        <v>165000</v>
      </c>
      <c r="J27" s="9">
        <f t="shared" si="11"/>
        <v>180000</v>
      </c>
      <c r="K27" s="9">
        <f t="shared" si="13"/>
        <v>180001</v>
      </c>
      <c r="L27" s="9">
        <f t="shared" si="7"/>
        <v>0</v>
      </c>
      <c r="M27" s="9">
        <v>0</v>
      </c>
      <c r="N27" s="9">
        <f t="shared" si="8"/>
        <v>105600.23999999999</v>
      </c>
      <c r="O27" s="9">
        <v>38500</v>
      </c>
      <c r="P27" s="8">
        <f t="shared" si="2"/>
        <v>67100.239999999991</v>
      </c>
      <c r="Q27" s="9">
        <f t="shared" si="3"/>
        <v>529393.98800000001</v>
      </c>
      <c r="R27" s="9">
        <f>+C27-P27</f>
        <v>532900.76</v>
      </c>
      <c r="S27" s="9">
        <f t="shared" si="5"/>
        <v>3506.7719999999972</v>
      </c>
      <c r="T27" s="10">
        <f t="shared" si="6"/>
        <v>-0.65805348072688008</v>
      </c>
    </row>
    <row r="28" spans="1:20" x14ac:dyDescent="0.3">
      <c r="A28" s="6" t="s">
        <v>23</v>
      </c>
      <c r="B28" s="7">
        <v>4.5</v>
      </c>
      <c r="C28" s="8">
        <v>650000</v>
      </c>
      <c r="D28" s="9">
        <f t="shared" si="0"/>
        <v>7800</v>
      </c>
      <c r="E28" s="9">
        <v>36700</v>
      </c>
      <c r="F28" s="9">
        <v>35722</v>
      </c>
      <c r="G28" s="8">
        <f t="shared" si="1"/>
        <v>80222</v>
      </c>
      <c r="H28" s="9">
        <v>0</v>
      </c>
      <c r="I28" s="9">
        <f t="shared" si="10"/>
        <v>165000</v>
      </c>
      <c r="J28" s="9">
        <f t="shared" si="11"/>
        <v>180000</v>
      </c>
      <c r="K28" s="9">
        <f t="shared" si="13"/>
        <v>230000</v>
      </c>
      <c r="L28" s="9">
        <f t="shared" si="7"/>
        <v>0</v>
      </c>
      <c r="M28" s="9">
        <v>0</v>
      </c>
      <c r="N28" s="9">
        <f t="shared" si="8"/>
        <v>117600</v>
      </c>
      <c r="O28" s="9">
        <v>38500</v>
      </c>
      <c r="P28" s="8">
        <f t="shared" si="2"/>
        <v>79100</v>
      </c>
      <c r="Q28" s="9">
        <f t="shared" si="3"/>
        <v>569778</v>
      </c>
      <c r="R28" s="9">
        <f t="shared" ref="R28:R74" si="14">+C28-P28</f>
        <v>570900</v>
      </c>
      <c r="S28" s="9">
        <f t="shared" si="5"/>
        <v>1122</v>
      </c>
      <c r="T28" s="10">
        <f t="shared" si="6"/>
        <v>-0.19653179190751444</v>
      </c>
    </row>
    <row r="29" spans="1:20" x14ac:dyDescent="0.3">
      <c r="A29" s="6" t="s">
        <v>24</v>
      </c>
      <c r="B29" s="7">
        <v>4.5</v>
      </c>
      <c r="C29" s="8">
        <v>700000</v>
      </c>
      <c r="D29" s="9">
        <f t="shared" si="0"/>
        <v>8400</v>
      </c>
      <c r="E29" s="9">
        <v>40700</v>
      </c>
      <c r="F29" s="9">
        <v>40737</v>
      </c>
      <c r="G29" s="8">
        <f t="shared" si="1"/>
        <v>89837</v>
      </c>
      <c r="H29" s="9">
        <v>0</v>
      </c>
      <c r="I29" s="9">
        <f t="shared" si="10"/>
        <v>165000</v>
      </c>
      <c r="J29" s="9">
        <f t="shared" si="11"/>
        <v>180000</v>
      </c>
      <c r="K29" s="9">
        <f t="shared" si="13"/>
        <v>280000</v>
      </c>
      <c r="L29" s="9">
        <f t="shared" si="7"/>
        <v>0</v>
      </c>
      <c r="M29" s="9">
        <v>0</v>
      </c>
      <c r="N29" s="9">
        <f t="shared" si="8"/>
        <v>129600</v>
      </c>
      <c r="O29" s="9">
        <v>38500</v>
      </c>
      <c r="P29" s="8">
        <f t="shared" si="2"/>
        <v>91100</v>
      </c>
      <c r="Q29" s="9">
        <f t="shared" si="3"/>
        <v>610163</v>
      </c>
      <c r="R29" s="9">
        <f t="shared" si="14"/>
        <v>608900</v>
      </c>
      <c r="S29" s="9">
        <f t="shared" si="5"/>
        <v>-1263</v>
      </c>
      <c r="T29" s="10">
        <f t="shared" si="6"/>
        <v>0.20742322220397438</v>
      </c>
    </row>
    <row r="30" spans="1:20" x14ac:dyDescent="0.3">
      <c r="A30" s="6" t="s">
        <v>25</v>
      </c>
      <c r="B30" s="7">
        <v>4.5</v>
      </c>
      <c r="C30" s="8">
        <v>750000</v>
      </c>
      <c r="D30" s="9">
        <f t="shared" si="0"/>
        <v>9000</v>
      </c>
      <c r="E30" s="9">
        <v>44700</v>
      </c>
      <c r="F30" s="9">
        <v>45752</v>
      </c>
      <c r="G30" s="8">
        <f t="shared" si="1"/>
        <v>99452</v>
      </c>
      <c r="H30" s="9">
        <v>0</v>
      </c>
      <c r="I30" s="9">
        <f t="shared" si="10"/>
        <v>165000</v>
      </c>
      <c r="J30" s="9">
        <f t="shared" si="11"/>
        <v>180000</v>
      </c>
      <c r="K30" s="9">
        <f t="shared" si="13"/>
        <v>330000</v>
      </c>
      <c r="L30" s="9">
        <f t="shared" si="7"/>
        <v>0</v>
      </c>
      <c r="M30" s="9">
        <v>0</v>
      </c>
      <c r="N30" s="9">
        <f t="shared" si="8"/>
        <v>141600</v>
      </c>
      <c r="O30" s="9">
        <v>38500</v>
      </c>
      <c r="P30" s="8">
        <f t="shared" si="2"/>
        <v>103100</v>
      </c>
      <c r="Q30" s="9">
        <f t="shared" si="3"/>
        <v>650548</v>
      </c>
      <c r="R30" s="9">
        <f t="shared" si="14"/>
        <v>646900</v>
      </c>
      <c r="S30" s="9">
        <f t="shared" si="5"/>
        <v>-3648</v>
      </c>
      <c r="T30" s="10">
        <f t="shared" si="6"/>
        <v>0.56392023496676458</v>
      </c>
    </row>
    <row r="31" spans="1:20" x14ac:dyDescent="0.3">
      <c r="A31" s="6" t="s">
        <v>26</v>
      </c>
      <c r="B31" s="7">
        <v>4.5</v>
      </c>
      <c r="C31" s="8">
        <v>800000</v>
      </c>
      <c r="D31" s="9">
        <f t="shared" si="0"/>
        <v>9600</v>
      </c>
      <c r="E31" s="9">
        <v>48700</v>
      </c>
      <c r="F31" s="9">
        <v>50167</v>
      </c>
      <c r="G31" s="8">
        <f t="shared" si="1"/>
        <v>108467</v>
      </c>
      <c r="H31" s="9">
        <v>0</v>
      </c>
      <c r="I31" s="9">
        <f t="shared" si="10"/>
        <v>165000</v>
      </c>
      <c r="J31" s="9">
        <f t="shared" si="11"/>
        <v>180000</v>
      </c>
      <c r="K31" s="9">
        <f t="shared" si="13"/>
        <v>380000</v>
      </c>
      <c r="L31" s="9">
        <f t="shared" si="7"/>
        <v>0</v>
      </c>
      <c r="M31" s="9">
        <v>0</v>
      </c>
      <c r="N31" s="9">
        <f t="shared" si="8"/>
        <v>153600</v>
      </c>
      <c r="O31" s="9">
        <v>38500</v>
      </c>
      <c r="P31" s="8">
        <f t="shared" si="2"/>
        <v>115100</v>
      </c>
      <c r="Q31" s="9">
        <f t="shared" si="3"/>
        <v>691533</v>
      </c>
      <c r="R31" s="9">
        <f t="shared" si="14"/>
        <v>684900</v>
      </c>
      <c r="S31" s="9">
        <f t="shared" si="5"/>
        <v>-6633</v>
      </c>
      <c r="T31" s="10">
        <f t="shared" si="6"/>
        <v>0.96846254927726672</v>
      </c>
    </row>
    <row r="32" spans="1:20" x14ac:dyDescent="0.3">
      <c r="A32" s="6" t="s">
        <v>27</v>
      </c>
      <c r="B32" s="7">
        <v>4.5</v>
      </c>
      <c r="C32" s="8">
        <v>850000</v>
      </c>
      <c r="D32" s="9">
        <f t="shared" si="0"/>
        <v>10200</v>
      </c>
      <c r="E32" s="9">
        <v>52700</v>
      </c>
      <c r="F32" s="9">
        <v>55782</v>
      </c>
      <c r="G32" s="8">
        <f t="shared" si="1"/>
        <v>118682</v>
      </c>
      <c r="H32" s="9">
        <v>0</v>
      </c>
      <c r="I32" s="9">
        <f t="shared" si="10"/>
        <v>165000</v>
      </c>
      <c r="J32" s="9">
        <f t="shared" si="11"/>
        <v>180000</v>
      </c>
      <c r="K32" s="9">
        <f t="shared" si="13"/>
        <v>430000</v>
      </c>
      <c r="L32" s="9">
        <f t="shared" si="7"/>
        <v>0</v>
      </c>
      <c r="M32" s="9">
        <v>0</v>
      </c>
      <c r="N32" s="9">
        <f t="shared" si="8"/>
        <v>165600</v>
      </c>
      <c r="O32" s="9">
        <v>38500</v>
      </c>
      <c r="P32" s="8">
        <f t="shared" si="2"/>
        <v>127100</v>
      </c>
      <c r="Q32" s="9">
        <f t="shared" si="3"/>
        <v>731318</v>
      </c>
      <c r="R32" s="9">
        <f t="shared" si="14"/>
        <v>722900</v>
      </c>
      <c r="S32" s="9">
        <f t="shared" si="5"/>
        <v>-8418</v>
      </c>
      <c r="T32" s="10">
        <f t="shared" si="6"/>
        <v>1.1644764144418314</v>
      </c>
    </row>
    <row r="33" spans="1:20" x14ac:dyDescent="0.3">
      <c r="A33" s="6" t="s">
        <v>28</v>
      </c>
      <c r="B33" s="7">
        <v>4.5</v>
      </c>
      <c r="C33" s="8">
        <v>900000</v>
      </c>
      <c r="D33" s="9">
        <f t="shared" si="0"/>
        <v>10800</v>
      </c>
      <c r="E33" s="9">
        <v>56700</v>
      </c>
      <c r="F33" s="9">
        <v>60797</v>
      </c>
      <c r="G33" s="8">
        <f t="shared" si="1"/>
        <v>128297</v>
      </c>
      <c r="H33" s="9">
        <v>0</v>
      </c>
      <c r="I33" s="9">
        <f t="shared" si="10"/>
        <v>165000</v>
      </c>
      <c r="J33" s="9">
        <f t="shared" si="11"/>
        <v>180000</v>
      </c>
      <c r="K33" s="9">
        <f t="shared" si="13"/>
        <v>480000</v>
      </c>
      <c r="L33" s="9">
        <f>IF(C33&lt;2400000,0,MIN(C33,8000000)-2400000)</f>
        <v>0</v>
      </c>
      <c r="M33" s="9">
        <v>0</v>
      </c>
      <c r="N33" s="9">
        <f t="shared" si="8"/>
        <v>177600</v>
      </c>
      <c r="O33" s="9">
        <v>38500</v>
      </c>
      <c r="P33" s="8">
        <f t="shared" si="2"/>
        <v>139100</v>
      </c>
      <c r="Q33" s="9">
        <f t="shared" si="3"/>
        <v>771703</v>
      </c>
      <c r="R33" s="9">
        <f t="shared" si="14"/>
        <v>760900</v>
      </c>
      <c r="S33" s="9">
        <f t="shared" si="5"/>
        <v>-10803</v>
      </c>
      <c r="T33" s="10">
        <f t="shared" si="6"/>
        <v>1.419766066500197</v>
      </c>
    </row>
    <row r="34" spans="1:20" x14ac:dyDescent="0.3">
      <c r="A34" s="6" t="s">
        <v>29</v>
      </c>
      <c r="B34" s="7">
        <v>4.5</v>
      </c>
      <c r="C34" s="8">
        <v>950000</v>
      </c>
      <c r="D34" s="9">
        <f t="shared" si="0"/>
        <v>11400</v>
      </c>
      <c r="E34" s="9">
        <v>60700</v>
      </c>
      <c r="F34" s="9">
        <v>66318</v>
      </c>
      <c r="G34" s="8">
        <f t="shared" si="1"/>
        <v>138418</v>
      </c>
      <c r="H34" s="9">
        <v>0</v>
      </c>
      <c r="I34" s="9">
        <f t="shared" si="10"/>
        <v>165000</v>
      </c>
      <c r="J34" s="9">
        <f t="shared" si="11"/>
        <v>180000</v>
      </c>
      <c r="K34" s="9">
        <f t="shared" si="13"/>
        <v>530000</v>
      </c>
      <c r="L34" s="9">
        <f t="shared" si="7"/>
        <v>0</v>
      </c>
      <c r="M34" s="9">
        <v>0</v>
      </c>
      <c r="N34" s="9">
        <f t="shared" si="8"/>
        <v>189600</v>
      </c>
      <c r="O34" s="9">
        <v>38500</v>
      </c>
      <c r="P34" s="8">
        <f t="shared" si="2"/>
        <v>151100</v>
      </c>
      <c r="Q34" s="9">
        <f t="shared" si="3"/>
        <v>811582</v>
      </c>
      <c r="R34" s="9">
        <f t="shared" si="14"/>
        <v>798900</v>
      </c>
      <c r="S34" s="9">
        <f t="shared" si="5"/>
        <v>-12682</v>
      </c>
      <c r="T34" s="10">
        <f t="shared" si="6"/>
        <v>1.587432719989986</v>
      </c>
    </row>
    <row r="35" spans="1:20" x14ac:dyDescent="0.3">
      <c r="A35" s="6" t="s">
        <v>30</v>
      </c>
      <c r="B35" s="7">
        <v>4.5</v>
      </c>
      <c r="C35" s="8">
        <v>1000000</v>
      </c>
      <c r="D35" s="9">
        <f t="shared" si="0"/>
        <v>12000</v>
      </c>
      <c r="E35" s="9">
        <v>64700</v>
      </c>
      <c r="F35" s="9">
        <v>72336</v>
      </c>
      <c r="G35" s="8">
        <f t="shared" si="1"/>
        <v>149036</v>
      </c>
      <c r="H35" s="9">
        <v>0</v>
      </c>
      <c r="I35" s="9">
        <f t="shared" si="10"/>
        <v>165000</v>
      </c>
      <c r="J35" s="9">
        <f t="shared" si="11"/>
        <v>180000</v>
      </c>
      <c r="K35" s="9">
        <f t="shared" si="13"/>
        <v>580000</v>
      </c>
      <c r="L35" s="9">
        <f t="shared" si="7"/>
        <v>0</v>
      </c>
      <c r="M35" s="9">
        <v>0</v>
      </c>
      <c r="N35" s="9">
        <f t="shared" si="8"/>
        <v>201600</v>
      </c>
      <c r="O35" s="9">
        <v>38500</v>
      </c>
      <c r="P35" s="8">
        <f t="shared" si="2"/>
        <v>163100</v>
      </c>
      <c r="Q35" s="9">
        <f t="shared" si="3"/>
        <v>850964</v>
      </c>
      <c r="R35" s="9">
        <f t="shared" si="14"/>
        <v>836900</v>
      </c>
      <c r="S35" s="9">
        <f t="shared" si="5"/>
        <v>-14064</v>
      </c>
      <c r="T35" s="10">
        <f t="shared" si="6"/>
        <v>1.6804875134424662</v>
      </c>
    </row>
    <row r="36" spans="1:20" x14ac:dyDescent="0.3">
      <c r="A36" s="6" t="s">
        <v>31</v>
      </c>
      <c r="B36" s="7">
        <v>4.5</v>
      </c>
      <c r="C36" s="8">
        <v>1100000</v>
      </c>
      <c r="D36" s="9">
        <f t="shared" si="0"/>
        <v>13200</v>
      </c>
      <c r="E36" s="9">
        <v>72700</v>
      </c>
      <c r="F36" s="9">
        <v>84372</v>
      </c>
      <c r="G36" s="8">
        <f t="shared" si="1"/>
        <v>170272</v>
      </c>
      <c r="H36" s="9">
        <v>0</v>
      </c>
      <c r="I36" s="9">
        <f t="shared" si="10"/>
        <v>165000</v>
      </c>
      <c r="J36" s="9">
        <f t="shared" si="11"/>
        <v>180000</v>
      </c>
      <c r="K36" s="9">
        <f t="shared" si="13"/>
        <v>680000</v>
      </c>
      <c r="L36" s="9">
        <f t="shared" si="7"/>
        <v>0</v>
      </c>
      <c r="M36" s="9">
        <v>0</v>
      </c>
      <c r="N36" s="9">
        <f t="shared" si="8"/>
        <v>225600</v>
      </c>
      <c r="O36" s="9">
        <v>38500</v>
      </c>
      <c r="P36" s="8">
        <f t="shared" si="2"/>
        <v>187100</v>
      </c>
      <c r="Q36" s="9">
        <f t="shared" si="3"/>
        <v>929728</v>
      </c>
      <c r="R36" s="9">
        <f t="shared" si="14"/>
        <v>912900</v>
      </c>
      <c r="S36" s="9">
        <f t="shared" si="5"/>
        <v>-16828</v>
      </c>
      <c r="T36" s="10">
        <f t="shared" si="6"/>
        <v>1.8433563369481871</v>
      </c>
    </row>
    <row r="37" spans="1:20" x14ac:dyDescent="0.3">
      <c r="A37" s="6" t="s">
        <v>32</v>
      </c>
      <c r="B37" s="7">
        <v>4.5</v>
      </c>
      <c r="C37" s="8">
        <v>1200000</v>
      </c>
      <c r="D37" s="9">
        <f t="shared" si="0"/>
        <v>14400</v>
      </c>
      <c r="E37" s="9">
        <v>80700</v>
      </c>
      <c r="F37" s="9">
        <v>96408</v>
      </c>
      <c r="G37" s="8">
        <f t="shared" si="1"/>
        <v>191508</v>
      </c>
      <c r="H37" s="9">
        <v>0</v>
      </c>
      <c r="I37" s="9">
        <f t="shared" si="10"/>
        <v>165000</v>
      </c>
      <c r="J37" s="9">
        <f t="shared" si="11"/>
        <v>180000</v>
      </c>
      <c r="K37" s="9">
        <f t="shared" si="13"/>
        <v>780000</v>
      </c>
      <c r="L37" s="9">
        <f t="shared" si="7"/>
        <v>0</v>
      </c>
      <c r="M37" s="9">
        <v>0</v>
      </c>
      <c r="N37" s="9">
        <f t="shared" si="8"/>
        <v>249600</v>
      </c>
      <c r="O37" s="9">
        <v>38500</v>
      </c>
      <c r="P37" s="8">
        <f t="shared" si="2"/>
        <v>211100</v>
      </c>
      <c r="Q37" s="9">
        <f t="shared" si="3"/>
        <v>1008492</v>
      </c>
      <c r="R37" s="9">
        <f t="shared" si="14"/>
        <v>988900</v>
      </c>
      <c r="S37" s="9">
        <f t="shared" si="5"/>
        <v>-19592</v>
      </c>
      <c r="T37" s="10">
        <f t="shared" si="6"/>
        <v>1.981191222570533</v>
      </c>
    </row>
    <row r="38" spans="1:20" x14ac:dyDescent="0.3">
      <c r="A38" s="6" t="s">
        <v>33</v>
      </c>
      <c r="B38" s="7">
        <v>4.5</v>
      </c>
      <c r="C38" s="8">
        <v>1300000</v>
      </c>
      <c r="D38" s="9">
        <f t="shared" si="0"/>
        <v>15600</v>
      </c>
      <c r="E38" s="9">
        <v>88700</v>
      </c>
      <c r="F38" s="9">
        <v>108444</v>
      </c>
      <c r="G38" s="8">
        <f t="shared" si="1"/>
        <v>212744</v>
      </c>
      <c r="H38" s="9">
        <v>0</v>
      </c>
      <c r="I38" s="9">
        <f t="shared" si="10"/>
        <v>165000</v>
      </c>
      <c r="J38" s="9">
        <f t="shared" si="11"/>
        <v>180000</v>
      </c>
      <c r="K38" s="9">
        <f t="shared" si="13"/>
        <v>880000</v>
      </c>
      <c r="L38" s="9">
        <f t="shared" si="7"/>
        <v>0</v>
      </c>
      <c r="M38" s="9">
        <v>0</v>
      </c>
      <c r="N38" s="9">
        <f t="shared" si="8"/>
        <v>273600</v>
      </c>
      <c r="O38" s="9">
        <v>38500</v>
      </c>
      <c r="P38" s="8">
        <f t="shared" si="2"/>
        <v>235100</v>
      </c>
      <c r="Q38" s="9">
        <f t="shared" si="3"/>
        <v>1087256</v>
      </c>
      <c r="R38" s="9">
        <f t="shared" si="14"/>
        <v>1064900</v>
      </c>
      <c r="S38" s="9">
        <f t="shared" si="5"/>
        <v>-22356</v>
      </c>
      <c r="T38" s="10">
        <f t="shared" si="6"/>
        <v>2.0993520518358531</v>
      </c>
    </row>
    <row r="39" spans="1:20" x14ac:dyDescent="0.3">
      <c r="A39" s="6" t="s">
        <v>34</v>
      </c>
      <c r="B39" s="7">
        <v>4.5</v>
      </c>
      <c r="C39" s="8">
        <v>1400000</v>
      </c>
      <c r="D39" s="9">
        <f t="shared" si="0"/>
        <v>16800</v>
      </c>
      <c r="E39" s="9">
        <v>96700</v>
      </c>
      <c r="F39" s="9">
        <v>120480</v>
      </c>
      <c r="G39" s="8">
        <f t="shared" si="1"/>
        <v>233980</v>
      </c>
      <c r="H39" s="9">
        <v>0</v>
      </c>
      <c r="I39" s="9">
        <f t="shared" si="10"/>
        <v>165000</v>
      </c>
      <c r="J39" s="9">
        <f t="shared" si="11"/>
        <v>180000</v>
      </c>
      <c r="K39" s="9">
        <f t="shared" si="13"/>
        <v>980000</v>
      </c>
      <c r="L39" s="9">
        <f t="shared" si="7"/>
        <v>0</v>
      </c>
      <c r="M39" s="9">
        <v>0</v>
      </c>
      <c r="N39" s="9">
        <f t="shared" si="8"/>
        <v>297600</v>
      </c>
      <c r="O39" s="9">
        <v>38500</v>
      </c>
      <c r="P39" s="8">
        <f t="shared" si="2"/>
        <v>259100</v>
      </c>
      <c r="Q39" s="9">
        <f t="shared" si="3"/>
        <v>1166020</v>
      </c>
      <c r="R39" s="9">
        <f t="shared" si="14"/>
        <v>1140900</v>
      </c>
      <c r="S39" s="9">
        <f t="shared" si="5"/>
        <v>-25120</v>
      </c>
      <c r="T39" s="10">
        <f t="shared" si="6"/>
        <v>2.2017705320361118</v>
      </c>
    </row>
    <row r="40" spans="1:20" x14ac:dyDescent="0.3">
      <c r="A40" s="6" t="s">
        <v>35</v>
      </c>
      <c r="B40" s="7">
        <v>4.5</v>
      </c>
      <c r="C40" s="8">
        <v>1405000</v>
      </c>
      <c r="D40" s="9">
        <f t="shared" si="0"/>
        <v>16860</v>
      </c>
      <c r="E40" s="9">
        <v>97100</v>
      </c>
      <c r="F40" s="9">
        <v>121082</v>
      </c>
      <c r="G40" s="8">
        <f t="shared" si="1"/>
        <v>235042</v>
      </c>
      <c r="H40" s="9">
        <v>0</v>
      </c>
      <c r="I40" s="9">
        <f t="shared" si="10"/>
        <v>165000</v>
      </c>
      <c r="J40" s="9">
        <f t="shared" si="11"/>
        <v>180000</v>
      </c>
      <c r="K40" s="9">
        <f t="shared" si="13"/>
        <v>985000</v>
      </c>
      <c r="L40" s="9">
        <f t="shared" si="7"/>
        <v>0</v>
      </c>
      <c r="M40" s="9">
        <v>0</v>
      </c>
      <c r="N40" s="9">
        <f t="shared" si="8"/>
        <v>298800</v>
      </c>
      <c r="O40" s="9">
        <v>38500</v>
      </c>
      <c r="P40" s="8">
        <f t="shared" si="2"/>
        <v>260300</v>
      </c>
      <c r="Q40" s="9">
        <f t="shared" si="3"/>
        <v>1169958</v>
      </c>
      <c r="R40" s="9">
        <f t="shared" si="14"/>
        <v>1144700</v>
      </c>
      <c r="S40" s="9">
        <f t="shared" si="5"/>
        <v>-25258</v>
      </c>
      <c r="T40" s="10">
        <f t="shared" si="6"/>
        <v>2.206516991351446</v>
      </c>
    </row>
    <row r="41" spans="1:20" x14ac:dyDescent="0.3">
      <c r="A41" s="6" t="s">
        <v>36</v>
      </c>
      <c r="B41" s="7">
        <v>4.5</v>
      </c>
      <c r="C41" s="8">
        <v>1500000</v>
      </c>
      <c r="D41" s="9">
        <f t="shared" si="0"/>
        <v>18000</v>
      </c>
      <c r="E41" s="9">
        <v>104700</v>
      </c>
      <c r="F41" s="9">
        <v>132516</v>
      </c>
      <c r="G41" s="8">
        <f t="shared" si="1"/>
        <v>255216</v>
      </c>
      <c r="H41" s="9">
        <v>0</v>
      </c>
      <c r="I41" s="9">
        <f t="shared" si="10"/>
        <v>165000</v>
      </c>
      <c r="J41" s="9">
        <f t="shared" si="11"/>
        <v>180000</v>
      </c>
      <c r="K41" s="9">
        <f t="shared" si="13"/>
        <v>1080000</v>
      </c>
      <c r="L41" s="9">
        <f t="shared" si="7"/>
        <v>0</v>
      </c>
      <c r="M41" s="9">
        <v>0</v>
      </c>
      <c r="N41" s="9">
        <f t="shared" si="8"/>
        <v>321600</v>
      </c>
      <c r="O41" s="9">
        <v>38500</v>
      </c>
      <c r="P41" s="8">
        <f t="shared" si="2"/>
        <v>283100</v>
      </c>
      <c r="Q41" s="9">
        <f t="shared" si="3"/>
        <v>1244784</v>
      </c>
      <c r="R41" s="9">
        <f t="shared" si="14"/>
        <v>1216900</v>
      </c>
      <c r="S41" s="9">
        <f t="shared" si="5"/>
        <v>-27884</v>
      </c>
      <c r="T41" s="10">
        <f t="shared" si="6"/>
        <v>2.2913961705974195</v>
      </c>
    </row>
    <row r="42" spans="1:20" x14ac:dyDescent="0.3">
      <c r="A42" s="6" t="s">
        <v>37</v>
      </c>
      <c r="B42" s="7">
        <v>4.5</v>
      </c>
      <c r="C42" s="8">
        <v>2000000</v>
      </c>
      <c r="D42" s="9">
        <f t="shared" si="0"/>
        <v>24000</v>
      </c>
      <c r="E42" s="9">
        <v>144700</v>
      </c>
      <c r="F42" s="9">
        <v>206041</v>
      </c>
      <c r="G42" s="8">
        <f t="shared" si="1"/>
        <v>374741</v>
      </c>
      <c r="H42" s="9">
        <v>0</v>
      </c>
      <c r="I42" s="9">
        <f t="shared" si="10"/>
        <v>165000</v>
      </c>
      <c r="J42" s="9">
        <f t="shared" si="11"/>
        <v>180000</v>
      </c>
      <c r="K42" s="9">
        <f t="shared" si="13"/>
        <v>1580000</v>
      </c>
      <c r="L42" s="9">
        <f t="shared" si="7"/>
        <v>0</v>
      </c>
      <c r="M42" s="9">
        <v>0</v>
      </c>
      <c r="N42" s="9">
        <f t="shared" si="8"/>
        <v>441600</v>
      </c>
      <c r="O42" s="9">
        <v>38500</v>
      </c>
      <c r="P42" s="8">
        <f t="shared" si="2"/>
        <v>403100</v>
      </c>
      <c r="Q42" s="9">
        <f t="shared" si="3"/>
        <v>1625259</v>
      </c>
      <c r="R42" s="9">
        <f t="shared" si="14"/>
        <v>1596900</v>
      </c>
      <c r="S42" s="9">
        <f t="shared" si="5"/>
        <v>-28359</v>
      </c>
      <c r="T42" s="10">
        <f t="shared" si="6"/>
        <v>1.775878264136765</v>
      </c>
    </row>
    <row r="43" spans="1:20" x14ac:dyDescent="0.3">
      <c r="A43" s="6" t="s">
        <v>38</v>
      </c>
      <c r="B43" s="13">
        <v>4.5</v>
      </c>
      <c r="C43" s="5">
        <v>2400000</v>
      </c>
      <c r="D43" s="14">
        <f t="shared" si="0"/>
        <v>28800</v>
      </c>
      <c r="E43" s="14">
        <v>176700</v>
      </c>
      <c r="F43" s="14">
        <v>268450</v>
      </c>
      <c r="G43" s="5">
        <f t="shared" si="1"/>
        <v>473950</v>
      </c>
      <c r="H43" s="9">
        <v>0</v>
      </c>
      <c r="I43" s="9">
        <f t="shared" si="10"/>
        <v>165000</v>
      </c>
      <c r="J43" s="9">
        <f t="shared" si="11"/>
        <v>180000</v>
      </c>
      <c r="K43" s="9">
        <f t="shared" si="13"/>
        <v>1980000</v>
      </c>
      <c r="L43" s="9">
        <f t="shared" si="7"/>
        <v>0</v>
      </c>
      <c r="M43" s="9">
        <v>0</v>
      </c>
      <c r="N43" s="9">
        <f t="shared" si="8"/>
        <v>537600</v>
      </c>
      <c r="O43" s="9">
        <v>38500</v>
      </c>
      <c r="P43" s="5">
        <f t="shared" si="2"/>
        <v>499100</v>
      </c>
      <c r="Q43" s="9">
        <f t="shared" si="3"/>
        <v>1926050</v>
      </c>
      <c r="R43" s="9">
        <f t="shared" si="14"/>
        <v>1900900</v>
      </c>
      <c r="S43" s="9">
        <f t="shared" si="5"/>
        <v>-25150</v>
      </c>
      <c r="T43" s="10">
        <f t="shared" si="6"/>
        <v>1.3230574990793835</v>
      </c>
    </row>
    <row r="44" spans="1:20" x14ac:dyDescent="0.3">
      <c r="A44" s="12" t="s">
        <v>39</v>
      </c>
      <c r="B44" s="13">
        <v>4.5</v>
      </c>
      <c r="C44" s="5">
        <v>2400001</v>
      </c>
      <c r="D44" s="14">
        <f t="shared" si="0"/>
        <v>28800.011999999999</v>
      </c>
      <c r="E44" s="14">
        <v>176700</v>
      </c>
      <c r="F44" s="14">
        <v>268450</v>
      </c>
      <c r="G44" s="5">
        <f t="shared" si="1"/>
        <v>473950.01199999999</v>
      </c>
      <c r="H44" s="9">
        <v>0</v>
      </c>
      <c r="I44" s="9">
        <f t="shared" si="10"/>
        <v>165000</v>
      </c>
      <c r="J44" s="9">
        <f t="shared" si="11"/>
        <v>180000</v>
      </c>
      <c r="K44" s="9">
        <f t="shared" si="13"/>
        <v>1980000</v>
      </c>
      <c r="L44" s="9">
        <f t="shared" si="7"/>
        <v>1</v>
      </c>
      <c r="M44" s="9">
        <v>0</v>
      </c>
      <c r="N44" s="9">
        <f t="shared" si="8"/>
        <v>537600.27</v>
      </c>
      <c r="O44" s="9">
        <v>38500</v>
      </c>
      <c r="P44" s="5">
        <f t="shared" si="2"/>
        <v>499100.27</v>
      </c>
      <c r="Q44" s="9">
        <f t="shared" si="3"/>
        <v>1926050.9879999999</v>
      </c>
      <c r="R44" s="9">
        <f t="shared" si="14"/>
        <v>1900900.73</v>
      </c>
      <c r="S44" s="9">
        <f t="shared" si="5"/>
        <v>-25150.257999999914</v>
      </c>
      <c r="T44" s="10">
        <f t="shared" si="6"/>
        <v>1.3230705635006996</v>
      </c>
    </row>
    <row r="45" spans="1:20" x14ac:dyDescent="0.3">
      <c r="A45" s="6" t="s">
        <v>40</v>
      </c>
      <c r="B45" s="7">
        <v>4.5</v>
      </c>
      <c r="C45" s="8">
        <v>2500000</v>
      </c>
      <c r="D45" s="9">
        <f t="shared" si="0"/>
        <v>30000</v>
      </c>
      <c r="E45" s="9">
        <v>184700</v>
      </c>
      <c r="F45" s="9">
        <v>284052</v>
      </c>
      <c r="G45" s="8">
        <f t="shared" si="1"/>
        <v>498752</v>
      </c>
      <c r="H45" s="9">
        <v>0</v>
      </c>
      <c r="I45" s="9">
        <f t="shared" si="10"/>
        <v>165000</v>
      </c>
      <c r="J45" s="9">
        <f t="shared" si="11"/>
        <v>180000</v>
      </c>
      <c r="K45" s="9">
        <f t="shared" si="13"/>
        <v>1980000</v>
      </c>
      <c r="L45" s="9">
        <f t="shared" si="7"/>
        <v>100000</v>
      </c>
      <c r="M45" s="9">
        <v>0</v>
      </c>
      <c r="N45" s="9">
        <f t="shared" si="8"/>
        <v>564600</v>
      </c>
      <c r="O45" s="9">
        <v>38500</v>
      </c>
      <c r="P45" s="8">
        <f t="shared" si="2"/>
        <v>526100</v>
      </c>
      <c r="Q45" s="9">
        <f t="shared" si="3"/>
        <v>2001248</v>
      </c>
      <c r="R45" s="9">
        <f t="shared" si="14"/>
        <v>1973900</v>
      </c>
      <c r="S45" s="9">
        <f t="shared" si="5"/>
        <v>-27348</v>
      </c>
      <c r="T45" s="10">
        <f t="shared" si="6"/>
        <v>1.3854805207963929</v>
      </c>
    </row>
    <row r="46" spans="1:20" x14ac:dyDescent="0.3">
      <c r="A46" s="6" t="s">
        <v>41</v>
      </c>
      <c r="B46" s="7">
        <v>4.5</v>
      </c>
      <c r="C46" s="8">
        <v>2700000</v>
      </c>
      <c r="D46" s="9">
        <f t="shared" si="0"/>
        <v>32400</v>
      </c>
      <c r="E46" s="9">
        <v>200700</v>
      </c>
      <c r="F46" s="9">
        <v>315257</v>
      </c>
      <c r="G46" s="8">
        <f t="shared" si="1"/>
        <v>548357</v>
      </c>
      <c r="H46" s="9">
        <v>0</v>
      </c>
      <c r="I46" s="9">
        <f t="shared" si="10"/>
        <v>165000</v>
      </c>
      <c r="J46" s="9">
        <f t="shared" si="11"/>
        <v>180000</v>
      </c>
      <c r="K46" s="9">
        <f t="shared" si="13"/>
        <v>1980000</v>
      </c>
      <c r="L46" s="9">
        <f t="shared" si="7"/>
        <v>300000</v>
      </c>
      <c r="M46" s="9">
        <v>0</v>
      </c>
      <c r="N46" s="9">
        <f t="shared" si="8"/>
        <v>618600</v>
      </c>
      <c r="O46" s="9">
        <v>38500</v>
      </c>
      <c r="P46" s="8">
        <f t="shared" si="2"/>
        <v>580100</v>
      </c>
      <c r="Q46" s="9">
        <f t="shared" si="3"/>
        <v>2151643</v>
      </c>
      <c r="R46" s="9">
        <f t="shared" si="14"/>
        <v>2119900</v>
      </c>
      <c r="S46" s="9">
        <f t="shared" si="5"/>
        <v>-31743</v>
      </c>
      <c r="T46" s="10">
        <f t="shared" si="6"/>
        <v>1.4973819519788669</v>
      </c>
    </row>
    <row r="47" spans="1:20" x14ac:dyDescent="0.3">
      <c r="A47" s="6" t="s">
        <v>42</v>
      </c>
      <c r="B47" s="7">
        <v>4.5</v>
      </c>
      <c r="C47" s="8">
        <v>2900000</v>
      </c>
      <c r="D47" s="9">
        <f t="shared" si="0"/>
        <v>34800</v>
      </c>
      <c r="E47" s="9">
        <v>216700</v>
      </c>
      <c r="F47" s="9">
        <v>346842</v>
      </c>
      <c r="G47" s="8">
        <f t="shared" si="1"/>
        <v>598342</v>
      </c>
      <c r="H47" s="9">
        <v>0</v>
      </c>
      <c r="I47" s="9">
        <f t="shared" si="10"/>
        <v>165000</v>
      </c>
      <c r="J47" s="9">
        <f t="shared" si="11"/>
        <v>180000</v>
      </c>
      <c r="K47" s="9">
        <f t="shared" si="13"/>
        <v>1980000</v>
      </c>
      <c r="L47" s="9">
        <f t="shared" si="7"/>
        <v>500000</v>
      </c>
      <c r="M47" s="9">
        <v>0</v>
      </c>
      <c r="N47" s="9">
        <f t="shared" si="8"/>
        <v>672600</v>
      </c>
      <c r="O47" s="9">
        <v>38500</v>
      </c>
      <c r="P47" s="8">
        <f t="shared" si="2"/>
        <v>634100</v>
      </c>
      <c r="Q47" s="9">
        <f t="shared" si="3"/>
        <v>2301658</v>
      </c>
      <c r="R47" s="9">
        <f t="shared" si="14"/>
        <v>2265900</v>
      </c>
      <c r="S47" s="9">
        <f t="shared" si="5"/>
        <v>-35758</v>
      </c>
      <c r="T47" s="10">
        <f t="shared" si="6"/>
        <v>1.5780925901407827</v>
      </c>
    </row>
    <row r="48" spans="1:20" x14ac:dyDescent="0.3">
      <c r="A48" s="6" t="s">
        <v>43</v>
      </c>
      <c r="B48" s="7">
        <v>4.5</v>
      </c>
      <c r="C48" s="8">
        <v>3000000</v>
      </c>
      <c r="D48" s="9">
        <f t="shared" si="0"/>
        <v>36000</v>
      </c>
      <c r="E48" s="9">
        <v>224700</v>
      </c>
      <c r="F48" s="9">
        <v>365518</v>
      </c>
      <c r="G48" s="8">
        <f t="shared" si="1"/>
        <v>626218</v>
      </c>
      <c r="H48" s="9">
        <v>0</v>
      </c>
      <c r="I48" s="9">
        <f t="shared" si="10"/>
        <v>165000</v>
      </c>
      <c r="J48" s="9">
        <f t="shared" si="11"/>
        <v>180000</v>
      </c>
      <c r="K48" s="9">
        <f t="shared" si="13"/>
        <v>1980000</v>
      </c>
      <c r="L48" s="9">
        <f t="shared" si="7"/>
        <v>600000</v>
      </c>
      <c r="M48" s="9">
        <v>0</v>
      </c>
      <c r="N48" s="9">
        <f t="shared" si="8"/>
        <v>699600</v>
      </c>
      <c r="O48" s="9">
        <v>38500</v>
      </c>
      <c r="P48" s="8">
        <f t="shared" si="2"/>
        <v>661100</v>
      </c>
      <c r="Q48" s="9">
        <f t="shared" si="3"/>
        <v>2373782</v>
      </c>
      <c r="R48" s="9">
        <f t="shared" si="14"/>
        <v>2338900</v>
      </c>
      <c r="S48" s="9">
        <f t="shared" si="5"/>
        <v>-34882</v>
      </c>
      <c r="T48" s="10">
        <f t="shared" si="6"/>
        <v>1.4913848390268931</v>
      </c>
    </row>
    <row r="49" spans="1:20" x14ac:dyDescent="0.3">
      <c r="A49" s="6" t="s">
        <v>44</v>
      </c>
      <c r="B49" s="7">
        <v>4.5</v>
      </c>
      <c r="C49" s="8">
        <v>3300000</v>
      </c>
      <c r="D49" s="9">
        <f t="shared" si="0"/>
        <v>39600</v>
      </c>
      <c r="E49" s="9">
        <v>248700</v>
      </c>
      <c r="F49" s="9">
        <v>421548</v>
      </c>
      <c r="G49" s="8">
        <f t="shared" si="1"/>
        <v>709848</v>
      </c>
      <c r="H49" s="9">
        <v>0</v>
      </c>
      <c r="I49" s="9">
        <f t="shared" si="10"/>
        <v>165000</v>
      </c>
      <c r="J49" s="9">
        <f t="shared" si="11"/>
        <v>180000</v>
      </c>
      <c r="K49" s="9">
        <f t="shared" si="13"/>
        <v>1980000</v>
      </c>
      <c r="L49" s="9">
        <f t="shared" si="7"/>
        <v>900000</v>
      </c>
      <c r="M49" s="9">
        <v>0</v>
      </c>
      <c r="N49" s="9">
        <f t="shared" si="8"/>
        <v>780600</v>
      </c>
      <c r="O49" s="9">
        <v>38500</v>
      </c>
      <c r="P49" s="8">
        <f t="shared" si="2"/>
        <v>742100</v>
      </c>
      <c r="Q49" s="9">
        <f t="shared" si="3"/>
        <v>2590152</v>
      </c>
      <c r="R49" s="9">
        <f t="shared" si="14"/>
        <v>2557900</v>
      </c>
      <c r="S49" s="9">
        <f t="shared" si="5"/>
        <v>-32252</v>
      </c>
      <c r="T49" s="10">
        <f t="shared" si="6"/>
        <v>1.2608780640369053</v>
      </c>
    </row>
    <row r="50" spans="1:20" x14ac:dyDescent="0.3">
      <c r="A50" s="6" t="s">
        <v>45</v>
      </c>
      <c r="B50" s="7">
        <v>4.5</v>
      </c>
      <c r="C50" s="8">
        <v>3500000</v>
      </c>
      <c r="D50" s="9">
        <f t="shared" si="0"/>
        <v>42000</v>
      </c>
      <c r="E50" s="9">
        <v>264700</v>
      </c>
      <c r="F50" s="9">
        <v>458901</v>
      </c>
      <c r="G50" s="8">
        <f t="shared" si="1"/>
        <v>765601</v>
      </c>
      <c r="H50" s="9">
        <v>0</v>
      </c>
      <c r="I50" s="9">
        <f t="shared" si="10"/>
        <v>165000</v>
      </c>
      <c r="J50" s="9">
        <f t="shared" si="11"/>
        <v>180000</v>
      </c>
      <c r="K50" s="9">
        <f t="shared" si="13"/>
        <v>1980000</v>
      </c>
      <c r="L50" s="9">
        <f t="shared" si="7"/>
        <v>1100000</v>
      </c>
      <c r="M50" s="9">
        <v>0</v>
      </c>
      <c r="N50" s="9">
        <f t="shared" si="8"/>
        <v>834600</v>
      </c>
      <c r="O50" s="9">
        <v>38500</v>
      </c>
      <c r="P50" s="8">
        <f t="shared" si="2"/>
        <v>796100</v>
      </c>
      <c r="Q50" s="9">
        <f t="shared" si="3"/>
        <v>2734399</v>
      </c>
      <c r="R50" s="9">
        <f t="shared" si="14"/>
        <v>2703900</v>
      </c>
      <c r="S50" s="9">
        <f t="shared" si="5"/>
        <v>-30499</v>
      </c>
      <c r="T50" s="10">
        <f t="shared" si="6"/>
        <v>1.127963312252672</v>
      </c>
    </row>
    <row r="51" spans="1:20" x14ac:dyDescent="0.3">
      <c r="A51" s="6" t="s">
        <v>46</v>
      </c>
      <c r="B51" s="7">
        <v>4.5</v>
      </c>
      <c r="C51" s="8">
        <v>4000000</v>
      </c>
      <c r="D51" s="9">
        <f t="shared" si="0"/>
        <v>48000</v>
      </c>
      <c r="E51" s="9">
        <v>304700</v>
      </c>
      <c r="F51" s="9">
        <v>552284</v>
      </c>
      <c r="G51" s="8">
        <f t="shared" si="1"/>
        <v>904984</v>
      </c>
      <c r="H51" s="9">
        <v>0</v>
      </c>
      <c r="I51" s="9">
        <f t="shared" si="10"/>
        <v>165000</v>
      </c>
      <c r="J51" s="9">
        <f t="shared" si="11"/>
        <v>180000</v>
      </c>
      <c r="K51" s="9">
        <f t="shared" si="13"/>
        <v>1980000</v>
      </c>
      <c r="L51" s="9">
        <f>IF(C51&lt;2400000,0,MIN(C51,8000000)-2400000)</f>
        <v>1600000</v>
      </c>
      <c r="M51" s="9">
        <v>0</v>
      </c>
      <c r="N51" s="9">
        <f t="shared" si="8"/>
        <v>969600</v>
      </c>
      <c r="O51" s="9">
        <v>38500</v>
      </c>
      <c r="P51" s="8">
        <f t="shared" si="2"/>
        <v>931100</v>
      </c>
      <c r="Q51" s="9">
        <f t="shared" si="3"/>
        <v>3095016</v>
      </c>
      <c r="R51" s="9">
        <f t="shared" si="14"/>
        <v>3068900</v>
      </c>
      <c r="S51" s="9">
        <f t="shared" si="5"/>
        <v>-26116</v>
      </c>
      <c r="T51" s="10">
        <f t="shared" si="6"/>
        <v>0.85098895369676431</v>
      </c>
    </row>
    <row r="52" spans="1:20" x14ac:dyDescent="0.3">
      <c r="A52" s="6" t="s">
        <v>47</v>
      </c>
      <c r="B52" s="7">
        <v>4.5</v>
      </c>
      <c r="C52" s="8">
        <v>4500000</v>
      </c>
      <c r="D52" s="9">
        <f t="shared" si="0"/>
        <v>54000</v>
      </c>
      <c r="E52" s="9">
        <v>344700</v>
      </c>
      <c r="F52" s="9">
        <v>645666</v>
      </c>
      <c r="G52" s="8">
        <f t="shared" si="1"/>
        <v>1044366</v>
      </c>
      <c r="H52" s="9">
        <v>0</v>
      </c>
      <c r="I52" s="9">
        <f t="shared" si="10"/>
        <v>165000</v>
      </c>
      <c r="J52" s="9">
        <f t="shared" si="11"/>
        <v>180000</v>
      </c>
      <c r="K52" s="9">
        <f t="shared" si="13"/>
        <v>1980000</v>
      </c>
      <c r="L52" s="9">
        <f t="shared" si="7"/>
        <v>2100000</v>
      </c>
      <c r="M52" s="9">
        <v>0</v>
      </c>
      <c r="N52" s="9">
        <f t="shared" si="8"/>
        <v>1104600</v>
      </c>
      <c r="O52" s="9">
        <v>38500</v>
      </c>
      <c r="P52" s="8">
        <f t="shared" si="2"/>
        <v>1066100</v>
      </c>
      <c r="Q52" s="9">
        <f t="shared" si="3"/>
        <v>3455634</v>
      </c>
      <c r="R52" s="9">
        <f t="shared" si="14"/>
        <v>3433900</v>
      </c>
      <c r="S52" s="9">
        <f t="shared" si="5"/>
        <v>-21734</v>
      </c>
      <c r="T52" s="10">
        <f t="shared" si="6"/>
        <v>0.63292466291971228</v>
      </c>
    </row>
    <row r="53" spans="1:20" x14ac:dyDescent="0.3">
      <c r="A53" s="6" t="s">
        <v>48</v>
      </c>
      <c r="B53" s="7">
        <v>4.5</v>
      </c>
      <c r="C53" s="8">
        <v>5000000</v>
      </c>
      <c r="D53" s="9">
        <f t="shared" si="0"/>
        <v>60000</v>
      </c>
      <c r="E53" s="9">
        <v>384700</v>
      </c>
      <c r="F53" s="9">
        <v>739049</v>
      </c>
      <c r="G53" s="8">
        <f t="shared" si="1"/>
        <v>1183749</v>
      </c>
      <c r="H53" s="9">
        <v>0</v>
      </c>
      <c r="I53" s="9">
        <f t="shared" si="10"/>
        <v>165000</v>
      </c>
      <c r="J53" s="9">
        <f t="shared" si="11"/>
        <v>180000</v>
      </c>
      <c r="K53" s="9">
        <f t="shared" si="13"/>
        <v>1980000</v>
      </c>
      <c r="L53" s="9">
        <f t="shared" si="7"/>
        <v>2600000</v>
      </c>
      <c r="M53" s="9">
        <v>0</v>
      </c>
      <c r="N53" s="9">
        <f t="shared" si="8"/>
        <v>1239600</v>
      </c>
      <c r="O53" s="9">
        <v>38500</v>
      </c>
      <c r="P53" s="8">
        <f t="shared" si="2"/>
        <v>1201100</v>
      </c>
      <c r="Q53" s="9">
        <f t="shared" si="3"/>
        <v>3816251</v>
      </c>
      <c r="R53" s="9">
        <f t="shared" si="14"/>
        <v>3798900</v>
      </c>
      <c r="S53" s="9">
        <f t="shared" si="5"/>
        <v>-17351</v>
      </c>
      <c r="T53" s="10">
        <f t="shared" si="6"/>
        <v>0.45673747663797415</v>
      </c>
    </row>
    <row r="54" spans="1:20" x14ac:dyDescent="0.3">
      <c r="A54" s="6" t="s">
        <v>49</v>
      </c>
      <c r="B54" s="7">
        <v>4.5</v>
      </c>
      <c r="C54" s="8">
        <v>5500000</v>
      </c>
      <c r="D54" s="9">
        <f t="shared" si="0"/>
        <v>66000</v>
      </c>
      <c r="E54" s="9">
        <v>424700</v>
      </c>
      <c r="F54" s="9">
        <v>832432</v>
      </c>
      <c r="G54" s="8">
        <f t="shared" si="1"/>
        <v>1323132</v>
      </c>
      <c r="H54" s="9">
        <v>0</v>
      </c>
      <c r="I54" s="9">
        <f t="shared" si="10"/>
        <v>165000</v>
      </c>
      <c r="J54" s="9">
        <f t="shared" si="11"/>
        <v>180000</v>
      </c>
      <c r="K54" s="9">
        <f t="shared" si="13"/>
        <v>1980000</v>
      </c>
      <c r="L54" s="9">
        <f t="shared" si="7"/>
        <v>3100000</v>
      </c>
      <c r="M54" s="9">
        <v>0</v>
      </c>
      <c r="N54" s="9">
        <f t="shared" si="8"/>
        <v>1374600</v>
      </c>
      <c r="O54" s="9">
        <v>38500</v>
      </c>
      <c r="P54" s="8">
        <f t="shared" si="2"/>
        <v>1336100</v>
      </c>
      <c r="Q54" s="9">
        <f t="shared" si="3"/>
        <v>4176868</v>
      </c>
      <c r="R54" s="9">
        <f t="shared" si="14"/>
        <v>4163900</v>
      </c>
      <c r="S54" s="9">
        <f t="shared" si="5"/>
        <v>-12968</v>
      </c>
      <c r="T54" s="10">
        <f t="shared" si="6"/>
        <v>0.31143879536011915</v>
      </c>
    </row>
    <row r="55" spans="1:20" x14ac:dyDescent="0.3">
      <c r="A55" s="6" t="s">
        <v>50</v>
      </c>
      <c r="B55" s="7">
        <v>4.5</v>
      </c>
      <c r="C55" s="8">
        <v>6000000</v>
      </c>
      <c r="D55" s="9">
        <f t="shared" si="0"/>
        <v>72000</v>
      </c>
      <c r="E55" s="9">
        <v>464700</v>
      </c>
      <c r="F55" s="9">
        <v>925815</v>
      </c>
      <c r="G55" s="8">
        <f t="shared" si="1"/>
        <v>1462515</v>
      </c>
      <c r="H55" s="9">
        <v>0</v>
      </c>
      <c r="I55" s="9">
        <f t="shared" si="10"/>
        <v>165000</v>
      </c>
      <c r="J55" s="9">
        <f t="shared" si="11"/>
        <v>180000</v>
      </c>
      <c r="K55" s="9">
        <f t="shared" si="13"/>
        <v>1980000</v>
      </c>
      <c r="L55" s="9">
        <f t="shared" si="7"/>
        <v>3600000</v>
      </c>
      <c r="M55" s="9">
        <v>0</v>
      </c>
      <c r="N55" s="9">
        <f t="shared" si="8"/>
        <v>1509600</v>
      </c>
      <c r="O55" s="9">
        <v>38500</v>
      </c>
      <c r="P55" s="8">
        <f t="shared" si="2"/>
        <v>1471100</v>
      </c>
      <c r="Q55" s="9">
        <f t="shared" si="3"/>
        <v>4537485</v>
      </c>
      <c r="R55" s="9">
        <f t="shared" si="14"/>
        <v>4528900</v>
      </c>
      <c r="S55" s="9">
        <f t="shared" si="5"/>
        <v>-8585</v>
      </c>
      <c r="T55" s="10">
        <f t="shared" si="6"/>
        <v>0.18956037889995364</v>
      </c>
    </row>
    <row r="56" spans="1:20" x14ac:dyDescent="0.3">
      <c r="A56" s="6" t="s">
        <v>51</v>
      </c>
      <c r="B56" s="7">
        <v>4.5</v>
      </c>
      <c r="C56" s="8">
        <v>6500000</v>
      </c>
      <c r="D56" s="9">
        <f t="shared" si="0"/>
        <v>78000</v>
      </c>
      <c r="E56" s="9">
        <v>504700</v>
      </c>
      <c r="F56" s="9">
        <v>1027917</v>
      </c>
      <c r="G56" s="8">
        <f t="shared" si="1"/>
        <v>1610617</v>
      </c>
      <c r="H56" s="9">
        <v>0</v>
      </c>
      <c r="I56" s="9">
        <f t="shared" si="10"/>
        <v>165000</v>
      </c>
      <c r="J56" s="9">
        <f t="shared" si="11"/>
        <v>180000</v>
      </c>
      <c r="K56" s="9">
        <f t="shared" si="13"/>
        <v>1980000</v>
      </c>
      <c r="L56" s="9">
        <f t="shared" si="7"/>
        <v>4100000</v>
      </c>
      <c r="M56" s="9">
        <v>0</v>
      </c>
      <c r="N56" s="9">
        <f t="shared" si="8"/>
        <v>1644600</v>
      </c>
      <c r="O56" s="9">
        <v>38500</v>
      </c>
      <c r="P56" s="8">
        <f t="shared" si="2"/>
        <v>1606100</v>
      </c>
      <c r="Q56" s="9">
        <f t="shared" si="3"/>
        <v>4889383</v>
      </c>
      <c r="R56" s="9">
        <f t="shared" si="14"/>
        <v>4893900</v>
      </c>
      <c r="S56" s="9">
        <f t="shared" si="5"/>
        <v>4517</v>
      </c>
      <c r="T56" s="10">
        <f t="shared" si="6"/>
        <v>-9.2298575778009359E-2</v>
      </c>
    </row>
    <row r="57" spans="1:20" x14ac:dyDescent="0.3">
      <c r="A57" s="6" t="s">
        <v>52</v>
      </c>
      <c r="B57" s="7">
        <v>4.5</v>
      </c>
      <c r="C57" s="8">
        <v>7000000</v>
      </c>
      <c r="D57" s="9">
        <f t="shared" si="0"/>
        <v>84000</v>
      </c>
      <c r="E57" s="9">
        <v>544700</v>
      </c>
      <c r="F57" s="9">
        <v>1149759</v>
      </c>
      <c r="G57" s="8">
        <f t="shared" si="1"/>
        <v>1778459</v>
      </c>
      <c r="H57" s="9">
        <v>0</v>
      </c>
      <c r="I57" s="9">
        <f t="shared" si="10"/>
        <v>165000</v>
      </c>
      <c r="J57" s="9">
        <f t="shared" si="11"/>
        <v>180000</v>
      </c>
      <c r="K57" s="9">
        <f t="shared" si="13"/>
        <v>1980000</v>
      </c>
      <c r="L57" s="9">
        <f t="shared" si="7"/>
        <v>4600000</v>
      </c>
      <c r="M57" s="9">
        <v>0</v>
      </c>
      <c r="N57" s="9">
        <f t="shared" si="8"/>
        <v>1779600</v>
      </c>
      <c r="O57" s="9">
        <v>38500</v>
      </c>
      <c r="P57" s="8">
        <f t="shared" si="2"/>
        <v>1741100</v>
      </c>
      <c r="Q57" s="9">
        <f t="shared" si="3"/>
        <v>5221541</v>
      </c>
      <c r="R57" s="9">
        <f t="shared" si="14"/>
        <v>5258900</v>
      </c>
      <c r="S57" s="9">
        <f t="shared" si="5"/>
        <v>37359</v>
      </c>
      <c r="T57" s="10">
        <f t="shared" si="6"/>
        <v>-0.71039571012949476</v>
      </c>
    </row>
    <row r="58" spans="1:20" x14ac:dyDescent="0.3">
      <c r="A58" s="6" t="s">
        <v>53</v>
      </c>
      <c r="B58" s="7">
        <v>4.5</v>
      </c>
      <c r="C58" s="8">
        <v>7500000</v>
      </c>
      <c r="D58" s="9">
        <f t="shared" si="0"/>
        <v>90000</v>
      </c>
      <c r="E58" s="9">
        <v>584700</v>
      </c>
      <c r="F58" s="9">
        <v>1253592</v>
      </c>
      <c r="G58" s="8">
        <f t="shared" si="1"/>
        <v>1928292</v>
      </c>
      <c r="H58" s="9">
        <v>0</v>
      </c>
      <c r="I58" s="9">
        <f t="shared" si="10"/>
        <v>165000</v>
      </c>
      <c r="J58" s="9">
        <f t="shared" si="11"/>
        <v>180000</v>
      </c>
      <c r="K58" s="9">
        <f t="shared" si="13"/>
        <v>1980000</v>
      </c>
      <c r="L58" s="9">
        <f t="shared" si="7"/>
        <v>5100000</v>
      </c>
      <c r="M58" s="9">
        <v>0</v>
      </c>
      <c r="N58" s="9">
        <f t="shared" si="8"/>
        <v>1914600</v>
      </c>
      <c r="O58" s="9">
        <v>38500</v>
      </c>
      <c r="P58" s="8">
        <f t="shared" si="2"/>
        <v>1876100</v>
      </c>
      <c r="Q58" s="9">
        <f t="shared" si="3"/>
        <v>5571708</v>
      </c>
      <c r="R58" s="9">
        <f t="shared" si="14"/>
        <v>5623900</v>
      </c>
      <c r="S58" s="9">
        <f t="shared" si="5"/>
        <v>52192</v>
      </c>
      <c r="T58" s="10">
        <f t="shared" si="6"/>
        <v>-0.92803926101104228</v>
      </c>
    </row>
    <row r="59" spans="1:20" x14ac:dyDescent="0.3">
      <c r="A59" s="12" t="s">
        <v>54</v>
      </c>
      <c r="B59" s="13">
        <v>4.5</v>
      </c>
      <c r="C59" s="5">
        <v>8000000</v>
      </c>
      <c r="D59" s="14">
        <f t="shared" si="0"/>
        <v>96000</v>
      </c>
      <c r="E59" s="14">
        <v>624700</v>
      </c>
      <c r="F59" s="14">
        <v>1366429</v>
      </c>
      <c r="G59" s="5">
        <f t="shared" si="1"/>
        <v>2087129</v>
      </c>
      <c r="H59" s="9">
        <v>0</v>
      </c>
      <c r="I59" s="9">
        <f t="shared" si="10"/>
        <v>165000</v>
      </c>
      <c r="J59" s="9">
        <f t="shared" si="11"/>
        <v>180000</v>
      </c>
      <c r="K59" s="9">
        <f t="shared" si="13"/>
        <v>1980000</v>
      </c>
      <c r="L59" s="9">
        <f t="shared" si="7"/>
        <v>5600000</v>
      </c>
      <c r="M59" s="9">
        <f t="shared" ref="M59:M74" si="15">+C59-8000000</f>
        <v>0</v>
      </c>
      <c r="N59" s="9">
        <f t="shared" si="8"/>
        <v>2049600</v>
      </c>
      <c r="O59" s="9">
        <v>38500</v>
      </c>
      <c r="P59" s="5">
        <f t="shared" si="2"/>
        <v>2011100</v>
      </c>
      <c r="Q59" s="9">
        <f t="shared" si="3"/>
        <v>5912871</v>
      </c>
      <c r="R59" s="9">
        <f t="shared" si="14"/>
        <v>5988900</v>
      </c>
      <c r="S59" s="9">
        <f t="shared" si="5"/>
        <v>76029</v>
      </c>
      <c r="T59" s="10">
        <f t="shared" si="6"/>
        <v>-1.2694985723588639</v>
      </c>
    </row>
    <row r="60" spans="1:20" x14ac:dyDescent="0.3">
      <c r="A60" s="12" t="s">
        <v>55</v>
      </c>
      <c r="B60" s="13">
        <v>4.5</v>
      </c>
      <c r="C60" s="5">
        <v>8000001</v>
      </c>
      <c r="D60" s="14">
        <f t="shared" si="0"/>
        <v>96000.012000000002</v>
      </c>
      <c r="E60" s="14">
        <v>624700</v>
      </c>
      <c r="F60" s="14">
        <v>1366429</v>
      </c>
      <c r="G60" s="5">
        <f t="shared" si="1"/>
        <v>2087129.0120000001</v>
      </c>
      <c r="H60" s="9">
        <v>0</v>
      </c>
      <c r="I60" s="9">
        <f t="shared" si="10"/>
        <v>165000</v>
      </c>
      <c r="J60" s="9">
        <f t="shared" si="11"/>
        <v>180000</v>
      </c>
      <c r="K60" s="9">
        <f t="shared" si="13"/>
        <v>1980000</v>
      </c>
      <c r="L60" s="9">
        <f t="shared" si="7"/>
        <v>5600000</v>
      </c>
      <c r="M60" s="9">
        <f t="shared" si="15"/>
        <v>1</v>
      </c>
      <c r="N60" s="9">
        <f t="shared" si="8"/>
        <v>2049600.32</v>
      </c>
      <c r="O60" s="9">
        <v>38500</v>
      </c>
      <c r="P60" s="5">
        <f t="shared" si="2"/>
        <v>2011100.32</v>
      </c>
      <c r="Q60" s="9">
        <f t="shared" si="3"/>
        <v>5912871.9879999999</v>
      </c>
      <c r="R60" s="9">
        <f t="shared" si="14"/>
        <v>5988900.6799999997</v>
      </c>
      <c r="S60" s="9">
        <f t="shared" si="5"/>
        <v>76028.691999999806</v>
      </c>
      <c r="T60" s="10">
        <f t="shared" si="6"/>
        <v>-1.26949328536869</v>
      </c>
    </row>
    <row r="61" spans="1:20" x14ac:dyDescent="0.3">
      <c r="A61" s="6" t="s">
        <v>56</v>
      </c>
      <c r="B61" s="7">
        <v>4.5</v>
      </c>
      <c r="C61" s="8">
        <v>9000000</v>
      </c>
      <c r="D61" s="9">
        <f t="shared" si="0"/>
        <v>108000</v>
      </c>
      <c r="E61" s="9">
        <v>704700</v>
      </c>
      <c r="F61" s="9">
        <v>1592104</v>
      </c>
      <c r="G61" s="8">
        <f t="shared" si="1"/>
        <v>2404804</v>
      </c>
      <c r="H61" s="9">
        <v>0</v>
      </c>
      <c r="I61" s="9">
        <f t="shared" si="10"/>
        <v>165000</v>
      </c>
      <c r="J61" s="9">
        <f t="shared" si="11"/>
        <v>180000</v>
      </c>
      <c r="K61" s="9">
        <f t="shared" si="13"/>
        <v>1980000</v>
      </c>
      <c r="L61" s="9">
        <f t="shared" si="7"/>
        <v>5600000</v>
      </c>
      <c r="M61" s="9">
        <f t="shared" si="15"/>
        <v>1000000</v>
      </c>
      <c r="N61" s="9">
        <f t="shared" si="8"/>
        <v>2369600</v>
      </c>
      <c r="O61" s="9">
        <v>38500</v>
      </c>
      <c r="P61" s="8">
        <f t="shared" si="2"/>
        <v>2331100</v>
      </c>
      <c r="Q61" s="9">
        <f t="shared" si="3"/>
        <v>6595196</v>
      </c>
      <c r="R61" s="9">
        <f t="shared" si="14"/>
        <v>6668900</v>
      </c>
      <c r="S61" s="9">
        <f t="shared" si="5"/>
        <v>73704</v>
      </c>
      <c r="T61" s="10">
        <f t="shared" si="6"/>
        <v>-1.1051897614299211</v>
      </c>
    </row>
    <row r="62" spans="1:20" x14ac:dyDescent="0.3">
      <c r="A62" s="6" t="s">
        <v>57</v>
      </c>
      <c r="B62" s="7">
        <v>4.5</v>
      </c>
      <c r="C62" s="8">
        <v>10000000</v>
      </c>
      <c r="D62" s="9">
        <f t="shared" si="0"/>
        <v>120000</v>
      </c>
      <c r="E62" s="9">
        <v>784700</v>
      </c>
      <c r="F62" s="9">
        <v>1817779</v>
      </c>
      <c r="G62" s="8">
        <f t="shared" si="1"/>
        <v>2722479</v>
      </c>
      <c r="H62" s="9">
        <v>0</v>
      </c>
      <c r="I62" s="9">
        <f t="shared" si="10"/>
        <v>165000</v>
      </c>
      <c r="J62" s="9">
        <f t="shared" si="11"/>
        <v>180000</v>
      </c>
      <c r="K62" s="9">
        <f t="shared" si="13"/>
        <v>1980000</v>
      </c>
      <c r="L62" s="9">
        <f t="shared" si="7"/>
        <v>5600000</v>
      </c>
      <c r="M62" s="9">
        <f t="shared" si="15"/>
        <v>2000000</v>
      </c>
      <c r="N62" s="9">
        <f t="shared" si="8"/>
        <v>2689600</v>
      </c>
      <c r="O62" s="9">
        <v>38500</v>
      </c>
      <c r="P62" s="8">
        <f t="shared" si="2"/>
        <v>2651100</v>
      </c>
      <c r="Q62" s="9">
        <f t="shared" si="3"/>
        <v>7277521</v>
      </c>
      <c r="R62" s="9">
        <f t="shared" si="14"/>
        <v>7348900</v>
      </c>
      <c r="S62" s="9">
        <f t="shared" si="5"/>
        <v>71379</v>
      </c>
      <c r="T62" s="10">
        <f t="shared" si="6"/>
        <v>-0.97128822000571524</v>
      </c>
    </row>
    <row r="63" spans="1:20" x14ac:dyDescent="0.3">
      <c r="A63" s="6" t="s">
        <v>58</v>
      </c>
      <c r="B63" s="7">
        <v>4.5</v>
      </c>
      <c r="C63" s="8">
        <v>11000000</v>
      </c>
      <c r="D63" s="9">
        <f t="shared" si="0"/>
        <v>132000</v>
      </c>
      <c r="E63" s="9">
        <v>864700</v>
      </c>
      <c r="F63" s="9">
        <v>2043454</v>
      </c>
      <c r="G63" s="8">
        <f t="shared" si="1"/>
        <v>3040154</v>
      </c>
      <c r="H63" s="9">
        <v>0</v>
      </c>
      <c r="I63" s="9">
        <f t="shared" si="10"/>
        <v>165000</v>
      </c>
      <c r="J63" s="9">
        <f t="shared" si="11"/>
        <v>180000</v>
      </c>
      <c r="K63" s="9">
        <f t="shared" si="13"/>
        <v>1980000</v>
      </c>
      <c r="L63" s="9">
        <f t="shared" si="7"/>
        <v>5600000</v>
      </c>
      <c r="M63" s="9">
        <f t="shared" si="15"/>
        <v>3000000</v>
      </c>
      <c r="N63" s="9">
        <f t="shared" si="8"/>
        <v>3009600</v>
      </c>
      <c r="O63" s="9">
        <v>38500</v>
      </c>
      <c r="P63" s="8">
        <f t="shared" si="2"/>
        <v>2971100</v>
      </c>
      <c r="Q63" s="9">
        <f t="shared" si="3"/>
        <v>7959846</v>
      </c>
      <c r="R63" s="9">
        <f t="shared" si="14"/>
        <v>8028900</v>
      </c>
      <c r="S63" s="9">
        <f t="shared" si="5"/>
        <v>69054</v>
      </c>
      <c r="T63" s="10">
        <f t="shared" si="6"/>
        <v>-0.86006800433434216</v>
      </c>
    </row>
    <row r="64" spans="1:20" x14ac:dyDescent="0.3">
      <c r="A64" s="6" t="s">
        <v>59</v>
      </c>
      <c r="B64" s="7">
        <v>4.5</v>
      </c>
      <c r="C64" s="8">
        <v>12000000</v>
      </c>
      <c r="D64" s="9">
        <f t="shared" si="0"/>
        <v>144000</v>
      </c>
      <c r="E64" s="9">
        <v>944700</v>
      </c>
      <c r="F64" s="9">
        <v>2269129</v>
      </c>
      <c r="G64" s="8">
        <f t="shared" si="1"/>
        <v>3357829</v>
      </c>
      <c r="H64" s="9">
        <v>0</v>
      </c>
      <c r="I64" s="9">
        <f t="shared" si="10"/>
        <v>165000</v>
      </c>
      <c r="J64" s="9">
        <f t="shared" si="11"/>
        <v>180000</v>
      </c>
      <c r="K64" s="9">
        <f t="shared" si="13"/>
        <v>1980000</v>
      </c>
      <c r="L64" s="9">
        <f t="shared" si="7"/>
        <v>5600000</v>
      </c>
      <c r="M64" s="9">
        <f t="shared" si="15"/>
        <v>4000000</v>
      </c>
      <c r="N64" s="9">
        <f t="shared" si="8"/>
        <v>3329600</v>
      </c>
      <c r="O64" s="9">
        <v>38500</v>
      </c>
      <c r="P64" s="8">
        <f t="shared" si="2"/>
        <v>3291100</v>
      </c>
      <c r="Q64" s="9">
        <f t="shared" si="3"/>
        <v>8642171</v>
      </c>
      <c r="R64" s="9">
        <f t="shared" si="14"/>
        <v>8708900</v>
      </c>
      <c r="S64" s="9">
        <f t="shared" si="5"/>
        <v>66729</v>
      </c>
      <c r="T64" s="10">
        <f t="shared" si="6"/>
        <v>-0.76621616966551453</v>
      </c>
    </row>
    <row r="65" spans="1:20" x14ac:dyDescent="0.3">
      <c r="A65" s="6" t="s">
        <v>60</v>
      </c>
      <c r="B65" s="7">
        <v>4.5</v>
      </c>
      <c r="C65" s="8">
        <v>13000000</v>
      </c>
      <c r="D65" s="9">
        <f t="shared" si="0"/>
        <v>156000</v>
      </c>
      <c r="E65" s="9">
        <v>1024700</v>
      </c>
      <c r="F65" s="9">
        <v>2494804</v>
      </c>
      <c r="G65" s="8">
        <f t="shared" si="1"/>
        <v>3675504</v>
      </c>
      <c r="H65" s="9">
        <v>0</v>
      </c>
      <c r="I65" s="9">
        <f t="shared" si="10"/>
        <v>165000</v>
      </c>
      <c r="J65" s="9">
        <f t="shared" si="11"/>
        <v>180000</v>
      </c>
      <c r="K65" s="9">
        <f t="shared" si="13"/>
        <v>1980000</v>
      </c>
      <c r="L65" s="9">
        <f t="shared" si="7"/>
        <v>5600000</v>
      </c>
      <c r="M65" s="9">
        <f t="shared" si="15"/>
        <v>5000000</v>
      </c>
      <c r="N65" s="9">
        <f t="shared" si="8"/>
        <v>3649600</v>
      </c>
      <c r="O65" s="9">
        <v>38500</v>
      </c>
      <c r="P65" s="8">
        <f t="shared" si="2"/>
        <v>3611100</v>
      </c>
      <c r="Q65" s="9">
        <f t="shared" si="3"/>
        <v>9324496</v>
      </c>
      <c r="R65" s="9">
        <f t="shared" si="14"/>
        <v>9388900</v>
      </c>
      <c r="S65" s="9">
        <f t="shared" si="5"/>
        <v>64404</v>
      </c>
      <c r="T65" s="10">
        <f t="shared" si="6"/>
        <v>-0.68595895152786801</v>
      </c>
    </row>
    <row r="66" spans="1:20" x14ac:dyDescent="0.3">
      <c r="A66" s="6" t="s">
        <v>61</v>
      </c>
      <c r="B66" s="7">
        <v>4.5</v>
      </c>
      <c r="C66" s="8">
        <v>14000000</v>
      </c>
      <c r="D66" s="9">
        <f t="shared" si="0"/>
        <v>168000</v>
      </c>
      <c r="E66" s="9">
        <v>1104700</v>
      </c>
      <c r="F66" s="9">
        <v>2720479</v>
      </c>
      <c r="G66" s="8">
        <f t="shared" si="1"/>
        <v>3993179</v>
      </c>
      <c r="H66" s="9">
        <v>0</v>
      </c>
      <c r="I66" s="9">
        <f t="shared" si="10"/>
        <v>165000</v>
      </c>
      <c r="J66" s="9">
        <f t="shared" si="11"/>
        <v>180000</v>
      </c>
      <c r="K66" s="9">
        <f t="shared" si="13"/>
        <v>1980000</v>
      </c>
      <c r="L66" s="9">
        <f t="shared" si="7"/>
        <v>5600000</v>
      </c>
      <c r="M66" s="9">
        <f t="shared" si="15"/>
        <v>6000000</v>
      </c>
      <c r="N66" s="9">
        <f t="shared" si="8"/>
        <v>3969600</v>
      </c>
      <c r="O66" s="9">
        <v>38500</v>
      </c>
      <c r="P66" s="8">
        <f>+N66-O66</f>
        <v>3931100</v>
      </c>
      <c r="Q66" s="9">
        <f t="shared" si="3"/>
        <v>10006821</v>
      </c>
      <c r="R66" s="9">
        <f t="shared" si="14"/>
        <v>10068900</v>
      </c>
      <c r="S66" s="9">
        <f t="shared" si="5"/>
        <v>62079</v>
      </c>
      <c r="T66" s="10">
        <f t="shared" si="6"/>
        <v>-0.61654202544468606</v>
      </c>
    </row>
    <row r="67" spans="1:20" x14ac:dyDescent="0.3">
      <c r="A67" s="6" t="s">
        <v>62</v>
      </c>
      <c r="B67" s="7">
        <v>4.5</v>
      </c>
      <c r="C67" s="8">
        <v>15000000</v>
      </c>
      <c r="D67" s="9">
        <f t="shared" si="0"/>
        <v>180000</v>
      </c>
      <c r="E67" s="9">
        <v>1184700</v>
      </c>
      <c r="F67" s="9">
        <v>2946154</v>
      </c>
      <c r="G67" s="8">
        <f t="shared" si="1"/>
        <v>4310854</v>
      </c>
      <c r="H67" s="9">
        <v>0</v>
      </c>
      <c r="I67" s="9">
        <f t="shared" si="10"/>
        <v>165000</v>
      </c>
      <c r="J67" s="9">
        <f t="shared" si="11"/>
        <v>180000</v>
      </c>
      <c r="K67" s="9">
        <f t="shared" si="13"/>
        <v>1980000</v>
      </c>
      <c r="L67" s="9">
        <f t="shared" si="7"/>
        <v>5600000</v>
      </c>
      <c r="M67" s="9">
        <f t="shared" si="15"/>
        <v>7000000</v>
      </c>
      <c r="N67" s="9">
        <f t="shared" si="8"/>
        <v>4289600</v>
      </c>
      <c r="O67" s="9">
        <v>38500</v>
      </c>
      <c r="P67" s="8">
        <f t="shared" si="2"/>
        <v>4251100</v>
      </c>
      <c r="Q67" s="9">
        <f t="shared" si="3"/>
        <v>10689146</v>
      </c>
      <c r="R67" s="9">
        <f t="shared" si="14"/>
        <v>10748900</v>
      </c>
      <c r="S67" s="9">
        <f t="shared" si="5"/>
        <v>59754</v>
      </c>
      <c r="T67" s="10">
        <f t="shared" si="6"/>
        <v>-0.55590804640474833</v>
      </c>
    </row>
    <row r="68" spans="1:20" x14ac:dyDescent="0.3">
      <c r="A68" s="6" t="s">
        <v>63</v>
      </c>
      <c r="B68" s="7">
        <v>4.5</v>
      </c>
      <c r="C68" s="8">
        <v>16000000</v>
      </c>
      <c r="D68" s="9">
        <f t="shared" si="0"/>
        <v>192000</v>
      </c>
      <c r="E68" s="9">
        <v>1264700</v>
      </c>
      <c r="F68" s="9">
        <v>3171829</v>
      </c>
      <c r="G68" s="8">
        <f t="shared" si="1"/>
        <v>4628529</v>
      </c>
      <c r="H68" s="9">
        <v>0</v>
      </c>
      <c r="I68" s="9">
        <f t="shared" si="10"/>
        <v>165000</v>
      </c>
      <c r="J68" s="9">
        <f t="shared" si="11"/>
        <v>180000</v>
      </c>
      <c r="K68" s="9">
        <f t="shared" si="13"/>
        <v>1980000</v>
      </c>
      <c r="L68" s="9">
        <f t="shared" si="7"/>
        <v>5600000</v>
      </c>
      <c r="M68" s="9">
        <f t="shared" si="15"/>
        <v>8000000</v>
      </c>
      <c r="N68" s="9">
        <f t="shared" si="8"/>
        <v>4609600</v>
      </c>
      <c r="O68" s="9">
        <v>38500</v>
      </c>
      <c r="P68" s="8">
        <f t="shared" si="2"/>
        <v>4571100</v>
      </c>
      <c r="Q68" s="9">
        <f t="shared" si="3"/>
        <v>11371471</v>
      </c>
      <c r="R68" s="9">
        <f t="shared" si="14"/>
        <v>11428900</v>
      </c>
      <c r="S68" s="9">
        <f t="shared" si="5"/>
        <v>57429</v>
      </c>
      <c r="T68" s="10">
        <f t="shared" si="6"/>
        <v>-0.50248930343252629</v>
      </c>
    </row>
    <row r="69" spans="1:20" x14ac:dyDescent="0.3">
      <c r="A69" s="6" t="s">
        <v>64</v>
      </c>
      <c r="B69" s="7">
        <v>4.5</v>
      </c>
      <c r="C69" s="8">
        <v>17000000</v>
      </c>
      <c r="D69" s="9">
        <f t="shared" si="0"/>
        <v>204000</v>
      </c>
      <c r="E69" s="9">
        <v>1344700</v>
      </c>
      <c r="F69" s="9">
        <v>3397504</v>
      </c>
      <c r="G69" s="8">
        <f t="shared" si="1"/>
        <v>4946204</v>
      </c>
      <c r="H69" s="9">
        <v>0</v>
      </c>
      <c r="I69" s="9">
        <f t="shared" si="10"/>
        <v>165000</v>
      </c>
      <c r="J69" s="9">
        <f t="shared" si="11"/>
        <v>180000</v>
      </c>
      <c r="K69" s="9">
        <f t="shared" si="13"/>
        <v>1980000</v>
      </c>
      <c r="L69" s="9">
        <f t="shared" si="7"/>
        <v>5600000</v>
      </c>
      <c r="M69" s="9">
        <f t="shared" si="15"/>
        <v>9000000</v>
      </c>
      <c r="N69" s="9">
        <f t="shared" si="8"/>
        <v>4929600</v>
      </c>
      <c r="O69" s="9">
        <v>38500</v>
      </c>
      <c r="P69" s="8">
        <f t="shared" si="2"/>
        <v>4891100</v>
      </c>
      <c r="Q69" s="9">
        <f t="shared" si="3"/>
        <v>12053796</v>
      </c>
      <c r="R69" s="9">
        <f t="shared" si="14"/>
        <v>12108900</v>
      </c>
      <c r="S69" s="9">
        <f t="shared" si="5"/>
        <v>55104</v>
      </c>
      <c r="T69" s="10">
        <f t="shared" si="6"/>
        <v>-0.45507023759383597</v>
      </c>
    </row>
    <row r="70" spans="1:20" x14ac:dyDescent="0.3">
      <c r="A70" s="6" t="s">
        <v>65</v>
      </c>
      <c r="B70" s="7">
        <v>4.5</v>
      </c>
      <c r="C70" s="8">
        <v>18000000</v>
      </c>
      <c r="D70" s="9">
        <f t="shared" si="0"/>
        <v>216000</v>
      </c>
      <c r="E70" s="9">
        <v>1424700</v>
      </c>
      <c r="F70" s="9">
        <v>3623179</v>
      </c>
      <c r="G70" s="8">
        <f t="shared" si="1"/>
        <v>5263879</v>
      </c>
      <c r="H70" s="9">
        <v>0</v>
      </c>
      <c r="I70" s="9">
        <f t="shared" si="10"/>
        <v>165000</v>
      </c>
      <c r="J70" s="9">
        <f t="shared" si="11"/>
        <v>180000</v>
      </c>
      <c r="K70" s="9">
        <f t="shared" si="13"/>
        <v>1980000</v>
      </c>
      <c r="L70" s="9">
        <f t="shared" si="7"/>
        <v>5600000</v>
      </c>
      <c r="M70" s="9">
        <f t="shared" si="15"/>
        <v>10000000</v>
      </c>
      <c r="N70" s="9">
        <f t="shared" si="8"/>
        <v>5249600</v>
      </c>
      <c r="O70" s="9">
        <v>38500</v>
      </c>
      <c r="P70" s="8">
        <f t="shared" si="2"/>
        <v>5211100</v>
      </c>
      <c r="Q70" s="9">
        <f t="shared" si="3"/>
        <v>12736121</v>
      </c>
      <c r="R70" s="9">
        <f t="shared" si="14"/>
        <v>12788900</v>
      </c>
      <c r="S70" s="9">
        <f t="shared" si="5"/>
        <v>52779</v>
      </c>
      <c r="T70" s="10">
        <f t="shared" si="6"/>
        <v>-0.41269382042239755</v>
      </c>
    </row>
    <row r="71" spans="1:20" x14ac:dyDescent="0.3">
      <c r="A71" s="6" t="s">
        <v>66</v>
      </c>
      <c r="B71" s="7">
        <v>4.5</v>
      </c>
      <c r="C71" s="8">
        <v>19000000</v>
      </c>
      <c r="D71" s="9">
        <f t="shared" si="0"/>
        <v>228000</v>
      </c>
      <c r="E71" s="9">
        <v>1504700</v>
      </c>
      <c r="F71" s="9">
        <v>3848554</v>
      </c>
      <c r="G71" s="8">
        <f t="shared" si="1"/>
        <v>5581254</v>
      </c>
      <c r="H71" s="9">
        <v>0</v>
      </c>
      <c r="I71" s="9">
        <f t="shared" si="10"/>
        <v>165000</v>
      </c>
      <c r="J71" s="9">
        <f t="shared" si="11"/>
        <v>180000</v>
      </c>
      <c r="K71" s="9">
        <f t="shared" si="13"/>
        <v>1980000</v>
      </c>
      <c r="L71" s="9">
        <f t="shared" si="7"/>
        <v>5600000</v>
      </c>
      <c r="M71" s="9">
        <f t="shared" si="15"/>
        <v>11000000</v>
      </c>
      <c r="N71" s="9">
        <f t="shared" si="8"/>
        <v>5569600</v>
      </c>
      <c r="O71" s="9">
        <v>38500</v>
      </c>
      <c r="P71" s="8">
        <f t="shared" si="2"/>
        <v>5531100</v>
      </c>
      <c r="Q71" s="9">
        <f t="shared" si="3"/>
        <v>13418746</v>
      </c>
      <c r="R71" s="9">
        <f t="shared" si="14"/>
        <v>13468900</v>
      </c>
      <c r="S71" s="9">
        <f t="shared" si="5"/>
        <v>50154</v>
      </c>
      <c r="T71" s="10">
        <f t="shared" si="6"/>
        <v>-0.37236893881460253</v>
      </c>
    </row>
    <row r="72" spans="1:20" x14ac:dyDescent="0.3">
      <c r="A72" s="6" t="s">
        <v>67</v>
      </c>
      <c r="B72" s="7">
        <v>4.5</v>
      </c>
      <c r="C72" s="8">
        <v>20000000</v>
      </c>
      <c r="D72" s="9">
        <f t="shared" si="0"/>
        <v>240000</v>
      </c>
      <c r="E72" s="9">
        <v>1584700</v>
      </c>
      <c r="F72" s="9">
        <v>4074529</v>
      </c>
      <c r="G72" s="8">
        <f t="shared" si="1"/>
        <v>5899229</v>
      </c>
      <c r="H72" s="9">
        <v>0</v>
      </c>
      <c r="I72" s="9">
        <f t="shared" si="10"/>
        <v>165000</v>
      </c>
      <c r="J72" s="9">
        <f t="shared" si="11"/>
        <v>180000</v>
      </c>
      <c r="K72" s="9">
        <f t="shared" si="13"/>
        <v>1980000</v>
      </c>
      <c r="L72" s="9">
        <f t="shared" si="7"/>
        <v>5600000</v>
      </c>
      <c r="M72" s="9">
        <f t="shared" si="15"/>
        <v>12000000</v>
      </c>
      <c r="N72" s="9">
        <f t="shared" si="8"/>
        <v>5889600</v>
      </c>
      <c r="O72" s="9">
        <v>38500</v>
      </c>
      <c r="P72" s="8">
        <f t="shared" si="2"/>
        <v>5851100</v>
      </c>
      <c r="Q72" s="9">
        <f t="shared" si="3"/>
        <v>14100771</v>
      </c>
      <c r="R72" s="9">
        <f t="shared" si="14"/>
        <v>14148900</v>
      </c>
      <c r="S72" s="9">
        <f t="shared" si="5"/>
        <v>48129</v>
      </c>
      <c r="T72" s="10">
        <f t="shared" si="6"/>
        <v>-0.34016071920785362</v>
      </c>
    </row>
    <row r="73" spans="1:20" x14ac:dyDescent="0.3">
      <c r="A73" s="6" t="s">
        <v>68</v>
      </c>
      <c r="B73" s="7">
        <v>4.5</v>
      </c>
      <c r="C73" s="8">
        <v>25000000</v>
      </c>
      <c r="D73" s="9">
        <f t="shared" si="0"/>
        <v>300000</v>
      </c>
      <c r="E73" s="9">
        <v>1984700</v>
      </c>
      <c r="F73" s="9">
        <v>5202904</v>
      </c>
      <c r="G73" s="8">
        <f t="shared" si="1"/>
        <v>7487604</v>
      </c>
      <c r="H73" s="9">
        <v>0</v>
      </c>
      <c r="I73" s="9">
        <f t="shared" si="10"/>
        <v>165000</v>
      </c>
      <c r="J73" s="9">
        <f t="shared" si="11"/>
        <v>180000</v>
      </c>
      <c r="K73" s="9">
        <f t="shared" si="13"/>
        <v>1980000</v>
      </c>
      <c r="L73" s="9">
        <f t="shared" si="7"/>
        <v>5600000</v>
      </c>
      <c r="M73" s="9">
        <f t="shared" si="15"/>
        <v>17000000</v>
      </c>
      <c r="N73" s="9">
        <f t="shared" si="8"/>
        <v>7489600</v>
      </c>
      <c r="O73" s="9">
        <v>38500</v>
      </c>
      <c r="P73" s="8">
        <f t="shared" si="2"/>
        <v>7451100</v>
      </c>
      <c r="Q73" s="9">
        <f t="shared" si="3"/>
        <v>17512396</v>
      </c>
      <c r="R73" s="9">
        <f t="shared" si="14"/>
        <v>17548900</v>
      </c>
      <c r="S73" s="9">
        <f t="shared" si="5"/>
        <v>36504</v>
      </c>
      <c r="T73" s="10">
        <f t="shared" si="6"/>
        <v>-0.20801303785422448</v>
      </c>
    </row>
    <row r="74" spans="1:20" x14ac:dyDescent="0.3">
      <c r="A74" s="6" t="s">
        <v>69</v>
      </c>
      <c r="B74" s="7">
        <v>4.5</v>
      </c>
      <c r="C74" s="8">
        <v>30000000</v>
      </c>
      <c r="D74" s="9">
        <f>+C74*1.2%</f>
        <v>360000</v>
      </c>
      <c r="E74" s="9">
        <v>2384700</v>
      </c>
      <c r="F74" s="9">
        <v>6331279</v>
      </c>
      <c r="G74" s="8">
        <f>+D74+E74+F74</f>
        <v>9075979</v>
      </c>
      <c r="H74" s="9">
        <v>0</v>
      </c>
      <c r="I74" s="9">
        <f t="shared" si="10"/>
        <v>165000</v>
      </c>
      <c r="J74" s="9">
        <f t="shared" si="11"/>
        <v>180000</v>
      </c>
      <c r="K74" s="9">
        <f t="shared" si="13"/>
        <v>1980000</v>
      </c>
      <c r="L74" s="9">
        <f>IF(C74&lt;2400000,0,MIN(C74,8000000)-2400000)</f>
        <v>5600000</v>
      </c>
      <c r="M74" s="9">
        <f t="shared" si="15"/>
        <v>22000000</v>
      </c>
      <c r="N74" s="9">
        <f>0+(I74*16%)+(J74*20%)+(K74*24%)+(L74*27%)+(M74*32%)</f>
        <v>9089600</v>
      </c>
      <c r="O74" s="9">
        <v>38500</v>
      </c>
      <c r="P74" s="8">
        <f>+N74-O74</f>
        <v>9051100</v>
      </c>
      <c r="Q74" s="9">
        <f t="shared" ref="Q74" si="16">+C74-G74</f>
        <v>20924021</v>
      </c>
      <c r="R74" s="9">
        <f t="shared" si="14"/>
        <v>20948900</v>
      </c>
      <c r="S74" s="9">
        <f t="shared" ref="S74" si="17">+R74-Q74</f>
        <v>24879</v>
      </c>
      <c r="T74" s="10">
        <f t="shared" ref="T74" si="18">+(Q74-R74)/R74*100</f>
        <v>-0.11876041224121554</v>
      </c>
    </row>
  </sheetData>
  <mergeCells count="16">
    <mergeCell ref="A6:A8"/>
    <mergeCell ref="B6:B8"/>
    <mergeCell ref="C6:C8"/>
    <mergeCell ref="D6:G6"/>
    <mergeCell ref="H6:P6"/>
    <mergeCell ref="Q6:Q8"/>
    <mergeCell ref="R6:R8"/>
    <mergeCell ref="S6:S8"/>
    <mergeCell ref="T6:T8"/>
    <mergeCell ref="D7:D8"/>
    <mergeCell ref="E7:E8"/>
    <mergeCell ref="F7:F8"/>
    <mergeCell ref="N7:N8"/>
    <mergeCell ref="O7:O8"/>
    <mergeCell ref="G7:G8"/>
    <mergeCell ref="P7:P8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0F1C1-D61E-43E5-9E4B-7E3B935B4C5D}">
  <dimension ref="A1"/>
  <sheetViews>
    <sheetView topLeftCell="A26" workbookViewId="0">
      <selection activeCell="M40" sqref="M40"/>
    </sheetView>
  </sheetViews>
  <sheetFormatPr baseColWidth="10" defaultRowHeight="14.5" x14ac:dyDescent="0.35"/>
  <sheetData/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5B957-1E57-4A2E-AEA8-695BDEB6E9D0}">
  <dimension ref="A6:U74"/>
  <sheetViews>
    <sheetView workbookViewId="0">
      <pane ySplit="8" topLeftCell="A9" activePane="bottomLeft" state="frozen"/>
      <selection pane="bottomLeft" activeCell="D10" sqref="D9:D10"/>
    </sheetView>
  </sheetViews>
  <sheetFormatPr baseColWidth="10" defaultColWidth="11.54296875" defaultRowHeight="13" x14ac:dyDescent="0.3"/>
  <cols>
    <col min="1" max="1" width="7" style="11" bestFit="1" customWidth="1"/>
    <col min="2" max="2" width="9.453125" style="16" bestFit="1" customWidth="1"/>
    <col min="3" max="3" width="11.453125" style="11" customWidth="1"/>
    <col min="4" max="4" width="8.54296875" style="11" bestFit="1" customWidth="1"/>
    <col min="5" max="6" width="10" style="11" bestFit="1" customWidth="1"/>
    <col min="7" max="7" width="13.81640625" style="11" customWidth="1"/>
    <col min="8" max="8" width="7.54296875" style="11" bestFit="1" customWidth="1"/>
    <col min="9" max="10" width="8.54296875" style="11" bestFit="1" customWidth="1"/>
    <col min="11" max="12" width="9" style="11" bestFit="1" customWidth="1"/>
    <col min="13" max="13" width="9.90625" style="11" bestFit="1" customWidth="1"/>
    <col min="14" max="14" width="12.6328125" style="17" customWidth="1"/>
    <col min="15" max="15" width="15.36328125" style="11" customWidth="1"/>
    <col min="16" max="16" width="11.08984375" style="11" customWidth="1"/>
    <col min="17" max="17" width="11.08984375" style="11" bestFit="1" customWidth="1"/>
    <col min="18" max="18" width="11.6328125" style="11" bestFit="1" customWidth="1"/>
    <col min="19" max="19" width="10.453125" style="11" bestFit="1" customWidth="1"/>
    <col min="20" max="20" width="7.90625" style="11" bestFit="1" customWidth="1"/>
    <col min="21" max="21" width="13.81640625" style="11" bestFit="1" customWidth="1"/>
    <col min="22" max="16384" width="11.54296875" style="11"/>
  </cols>
  <sheetData>
    <row r="6" spans="1:20" s="2" customFormat="1" ht="27" customHeight="1" x14ac:dyDescent="0.3">
      <c r="A6" s="26" t="s">
        <v>70</v>
      </c>
      <c r="B6" s="29" t="s">
        <v>3</v>
      </c>
      <c r="C6" s="32" t="s">
        <v>73</v>
      </c>
      <c r="D6" s="41" t="s">
        <v>71</v>
      </c>
      <c r="E6" s="42"/>
      <c r="F6" s="42"/>
      <c r="G6" s="43"/>
      <c r="H6" s="44" t="s">
        <v>72</v>
      </c>
      <c r="I6" s="45"/>
      <c r="J6" s="45"/>
      <c r="K6" s="45"/>
      <c r="L6" s="45"/>
      <c r="M6" s="45"/>
      <c r="N6" s="45"/>
      <c r="O6" s="45"/>
      <c r="P6" s="46"/>
      <c r="Q6" s="26" t="s">
        <v>86</v>
      </c>
      <c r="R6" s="26" t="s">
        <v>87</v>
      </c>
      <c r="S6" s="32" t="s">
        <v>88</v>
      </c>
      <c r="T6" s="32" t="s">
        <v>74</v>
      </c>
    </row>
    <row r="7" spans="1:20" s="2" customFormat="1" ht="38.4" customHeight="1" x14ac:dyDescent="0.3">
      <c r="A7" s="27"/>
      <c r="B7" s="30"/>
      <c r="C7" s="33"/>
      <c r="D7" s="47" t="s">
        <v>0</v>
      </c>
      <c r="E7" s="47" t="s">
        <v>1</v>
      </c>
      <c r="F7" s="47" t="s">
        <v>2</v>
      </c>
      <c r="G7" s="35" t="s">
        <v>81</v>
      </c>
      <c r="H7" s="3" t="s">
        <v>75</v>
      </c>
      <c r="I7" s="3" t="s">
        <v>76</v>
      </c>
      <c r="J7" s="3" t="s">
        <v>78</v>
      </c>
      <c r="K7" s="3" t="s">
        <v>77</v>
      </c>
      <c r="L7" s="3" t="s">
        <v>79</v>
      </c>
      <c r="M7" s="4" t="s">
        <v>80</v>
      </c>
      <c r="N7" s="37" t="s">
        <v>83</v>
      </c>
      <c r="O7" s="49" t="s">
        <v>84</v>
      </c>
      <c r="P7" s="35" t="s">
        <v>85</v>
      </c>
      <c r="Q7" s="27"/>
      <c r="R7" s="27"/>
      <c r="S7" s="33"/>
      <c r="T7" s="33"/>
    </row>
    <row r="8" spans="1:20" s="2" customFormat="1" x14ac:dyDescent="0.3">
      <c r="A8" s="28"/>
      <c r="B8" s="31"/>
      <c r="C8" s="34"/>
      <c r="D8" s="48"/>
      <c r="E8" s="48"/>
      <c r="F8" s="48"/>
      <c r="G8" s="36"/>
      <c r="H8" s="5">
        <v>75000</v>
      </c>
      <c r="I8" s="5">
        <f>240000-75000</f>
        <v>165000</v>
      </c>
      <c r="J8" s="5">
        <f>420000-240000</f>
        <v>180000</v>
      </c>
      <c r="K8" s="5">
        <f>2400000-420000</f>
        <v>1980000</v>
      </c>
      <c r="L8" s="5">
        <f>8000000-2400000</f>
        <v>5600000</v>
      </c>
      <c r="M8" s="5" t="s">
        <v>82</v>
      </c>
      <c r="N8" s="38"/>
      <c r="O8" s="49"/>
      <c r="P8" s="36"/>
      <c r="Q8" s="28"/>
      <c r="R8" s="28"/>
      <c r="S8" s="34"/>
      <c r="T8" s="34"/>
    </row>
    <row r="9" spans="1:20" x14ac:dyDescent="0.3">
      <c r="A9" s="6" t="s">
        <v>4</v>
      </c>
      <c r="B9" s="7">
        <v>5</v>
      </c>
      <c r="C9" s="8">
        <v>75000</v>
      </c>
      <c r="D9" s="9">
        <f>+C9*1.2%</f>
        <v>900</v>
      </c>
      <c r="E9" s="9"/>
      <c r="F9" s="9"/>
      <c r="G9" s="8"/>
      <c r="H9" s="9"/>
      <c r="I9" s="9"/>
      <c r="J9" s="9"/>
      <c r="K9" s="9"/>
      <c r="L9" s="9"/>
      <c r="M9" s="9"/>
      <c r="N9" s="9"/>
      <c r="O9" s="9">
        <v>44000</v>
      </c>
      <c r="P9" s="8"/>
      <c r="Q9" s="9">
        <f>+C9-G9</f>
        <v>75000</v>
      </c>
      <c r="R9" s="9">
        <f>+C9-0</f>
        <v>75000</v>
      </c>
      <c r="S9" s="9">
        <f>+R9-Q9</f>
        <v>0</v>
      </c>
      <c r="T9" s="10">
        <f>+(Q9-R9)/R9*100</f>
        <v>0</v>
      </c>
    </row>
    <row r="10" spans="1:20" x14ac:dyDescent="0.3">
      <c r="A10" s="6" t="s">
        <v>5</v>
      </c>
      <c r="B10" s="7">
        <v>5</v>
      </c>
      <c r="C10" s="8">
        <v>75001</v>
      </c>
      <c r="D10" s="9">
        <f>+C10*1.2%</f>
        <v>900.01200000000006</v>
      </c>
      <c r="E10" s="9">
        <v>0</v>
      </c>
      <c r="F10" s="9">
        <v>0</v>
      </c>
      <c r="G10" s="8">
        <v>0</v>
      </c>
      <c r="H10" s="9">
        <v>0</v>
      </c>
      <c r="I10" s="9">
        <f>IF(C10&lt;75000,0,MIN(C10,240000)-75000)</f>
        <v>1</v>
      </c>
      <c r="J10" s="9">
        <v>0</v>
      </c>
      <c r="K10" s="9">
        <v>0</v>
      </c>
      <c r="L10" s="9">
        <f>IF(C10&lt;2400000,0,MIN(C10,8000000)-2400000)</f>
        <v>0</v>
      </c>
      <c r="M10" s="9">
        <v>0</v>
      </c>
      <c r="N10" s="9">
        <f>0+(I10*16%)+(J10*20%)+(K10*24%)+(L10*27%)+(M10*32%)</f>
        <v>0.16</v>
      </c>
      <c r="O10" s="9">
        <v>44000</v>
      </c>
      <c r="P10" s="8">
        <f t="shared" ref="P10:P73" si="0">+N10-O10</f>
        <v>-43999.839999999997</v>
      </c>
      <c r="Q10" s="9">
        <f t="shared" ref="Q10:Q73" si="1">+C10-G10</f>
        <v>75001</v>
      </c>
      <c r="R10" s="9">
        <f t="shared" ref="R10:R17" si="2">+C10-0</f>
        <v>75001</v>
      </c>
      <c r="S10" s="9">
        <f t="shared" ref="S10:S73" si="3">+R10-Q10</f>
        <v>0</v>
      </c>
      <c r="T10" s="10">
        <f t="shared" ref="T10:T73" si="4">+(Q10-R10)/R10*100</f>
        <v>0</v>
      </c>
    </row>
    <row r="11" spans="1:20" x14ac:dyDescent="0.3">
      <c r="A11" s="6" t="s">
        <v>6</v>
      </c>
      <c r="B11" s="7">
        <v>5</v>
      </c>
      <c r="C11" s="8">
        <v>130000</v>
      </c>
      <c r="D11" s="9">
        <f t="shared" ref="D11:D73" si="5">+C11*1.2%</f>
        <v>1560</v>
      </c>
      <c r="E11" s="9">
        <v>450</v>
      </c>
      <c r="F11" s="9">
        <v>0</v>
      </c>
      <c r="G11" s="8">
        <f t="shared" ref="G11:G73" si="6">+D11+E11+F11</f>
        <v>2010</v>
      </c>
      <c r="H11" s="9">
        <v>0</v>
      </c>
      <c r="I11" s="9">
        <f>IF(C11&lt;75000,0,MIN(C11,240000)-75000)</f>
        <v>55000</v>
      </c>
      <c r="J11" s="9">
        <v>0</v>
      </c>
      <c r="K11" s="9">
        <v>0</v>
      </c>
      <c r="L11" s="9">
        <f t="shared" ref="L11:L73" si="7">IF(C11&lt;2400000,0,MIN(C11,8000000)-2400000)</f>
        <v>0</v>
      </c>
      <c r="M11" s="9">
        <v>0</v>
      </c>
      <c r="N11" s="9">
        <f t="shared" ref="N11:N73" si="8">0+(I11*16%)+(J11*20%)+(K11*24%)+(L11*27%)+(M11*32%)</f>
        <v>8800</v>
      </c>
      <c r="O11" s="9">
        <v>44000</v>
      </c>
      <c r="P11" s="8">
        <f t="shared" si="0"/>
        <v>-35200</v>
      </c>
      <c r="Q11" s="9">
        <f t="shared" si="1"/>
        <v>127990</v>
      </c>
      <c r="R11" s="9">
        <f t="shared" si="2"/>
        <v>130000</v>
      </c>
      <c r="S11" s="9">
        <f>+R11-Q11</f>
        <v>2010</v>
      </c>
      <c r="T11" s="10">
        <f t="shared" si="4"/>
        <v>-1.5461538461538462</v>
      </c>
    </row>
    <row r="12" spans="1:20" x14ac:dyDescent="0.3">
      <c r="A12" s="6" t="s">
        <v>7</v>
      </c>
      <c r="B12" s="7">
        <v>5</v>
      </c>
      <c r="C12" s="8">
        <v>150000</v>
      </c>
      <c r="D12" s="9">
        <f t="shared" si="5"/>
        <v>1800</v>
      </c>
      <c r="E12" s="9">
        <v>750</v>
      </c>
      <c r="F12" s="9">
        <v>0</v>
      </c>
      <c r="G12" s="8">
        <f t="shared" si="6"/>
        <v>2550</v>
      </c>
      <c r="H12" s="9">
        <v>0</v>
      </c>
      <c r="I12" s="9">
        <f t="shared" ref="I12" si="9">IF(C12&lt;75000,0,MIN(C12,240000)-75000)</f>
        <v>75000</v>
      </c>
      <c r="J12" s="9">
        <v>0</v>
      </c>
      <c r="K12" s="9">
        <v>0</v>
      </c>
      <c r="L12" s="9">
        <f t="shared" si="7"/>
        <v>0</v>
      </c>
      <c r="M12" s="9">
        <v>0</v>
      </c>
      <c r="N12" s="9">
        <f t="shared" si="8"/>
        <v>12000</v>
      </c>
      <c r="O12" s="9">
        <v>44000</v>
      </c>
      <c r="P12" s="8">
        <f t="shared" si="0"/>
        <v>-32000</v>
      </c>
      <c r="Q12" s="9">
        <f t="shared" si="1"/>
        <v>147450</v>
      </c>
      <c r="R12" s="9">
        <f t="shared" si="2"/>
        <v>150000</v>
      </c>
      <c r="S12" s="9">
        <f t="shared" si="3"/>
        <v>2550</v>
      </c>
      <c r="T12" s="10">
        <f t="shared" si="4"/>
        <v>-1.7000000000000002</v>
      </c>
    </row>
    <row r="13" spans="1:20" x14ac:dyDescent="0.3">
      <c r="A13" s="6" t="s">
        <v>8</v>
      </c>
      <c r="B13" s="7">
        <v>5</v>
      </c>
      <c r="C13" s="8">
        <v>200000</v>
      </c>
      <c r="D13" s="9">
        <f t="shared" si="5"/>
        <v>2400</v>
      </c>
      <c r="E13" s="9">
        <v>2700</v>
      </c>
      <c r="F13" s="9">
        <v>0</v>
      </c>
      <c r="G13" s="8">
        <f t="shared" si="6"/>
        <v>5100</v>
      </c>
      <c r="H13" s="9">
        <v>0</v>
      </c>
      <c r="I13" s="9">
        <f>IF(C13&lt;75000,0,MIN(C13,240000)-75000)</f>
        <v>125000</v>
      </c>
      <c r="J13" s="9">
        <v>0</v>
      </c>
      <c r="K13" s="9">
        <v>0</v>
      </c>
      <c r="L13" s="9">
        <f t="shared" si="7"/>
        <v>0</v>
      </c>
      <c r="M13" s="9">
        <v>0</v>
      </c>
      <c r="N13" s="9">
        <f t="shared" si="8"/>
        <v>20000</v>
      </c>
      <c r="O13" s="9">
        <v>44000</v>
      </c>
      <c r="P13" s="8">
        <f t="shared" si="0"/>
        <v>-24000</v>
      </c>
      <c r="Q13" s="9">
        <f t="shared" si="1"/>
        <v>194900</v>
      </c>
      <c r="R13" s="9">
        <f t="shared" si="2"/>
        <v>200000</v>
      </c>
      <c r="S13" s="9">
        <f t="shared" si="3"/>
        <v>5100</v>
      </c>
      <c r="T13" s="10">
        <f t="shared" si="4"/>
        <v>-2.5499999999999998</v>
      </c>
    </row>
    <row r="14" spans="1:20" x14ac:dyDescent="0.3">
      <c r="A14" s="12" t="s">
        <v>9</v>
      </c>
      <c r="B14" s="13">
        <v>5</v>
      </c>
      <c r="C14" s="5">
        <v>240000</v>
      </c>
      <c r="D14" s="14">
        <f t="shared" si="5"/>
        <v>2880</v>
      </c>
      <c r="E14" s="14">
        <v>4300</v>
      </c>
      <c r="F14" s="14">
        <v>2918</v>
      </c>
      <c r="G14" s="5">
        <f t="shared" si="6"/>
        <v>10098</v>
      </c>
      <c r="H14" s="9">
        <v>0</v>
      </c>
      <c r="I14" s="9">
        <f>IF(C14&lt;75000,0,MIN(C14,240000)-75000)</f>
        <v>165000</v>
      </c>
      <c r="J14" s="9">
        <v>0</v>
      </c>
      <c r="K14" s="9">
        <v>0</v>
      </c>
      <c r="L14" s="9">
        <f t="shared" si="7"/>
        <v>0</v>
      </c>
      <c r="M14" s="9">
        <v>0</v>
      </c>
      <c r="N14" s="9">
        <f t="shared" si="8"/>
        <v>26400</v>
      </c>
      <c r="O14" s="9">
        <v>44000</v>
      </c>
      <c r="P14" s="5">
        <f t="shared" si="0"/>
        <v>-17600</v>
      </c>
      <c r="Q14" s="9">
        <f t="shared" si="1"/>
        <v>229902</v>
      </c>
      <c r="R14" s="9">
        <f t="shared" si="2"/>
        <v>240000</v>
      </c>
      <c r="S14" s="9">
        <f t="shared" si="3"/>
        <v>10098</v>
      </c>
      <c r="T14" s="10">
        <f t="shared" si="4"/>
        <v>-4.2075000000000005</v>
      </c>
    </row>
    <row r="15" spans="1:20" x14ac:dyDescent="0.3">
      <c r="A15" s="12" t="s">
        <v>10</v>
      </c>
      <c r="B15" s="13">
        <v>5</v>
      </c>
      <c r="C15" s="5">
        <v>240001</v>
      </c>
      <c r="D15" s="14">
        <f t="shared" si="5"/>
        <v>2880.0120000000002</v>
      </c>
      <c r="E15" s="14">
        <v>4300</v>
      </c>
      <c r="F15" s="14">
        <v>2918</v>
      </c>
      <c r="G15" s="5">
        <f t="shared" si="6"/>
        <v>10098.012000000001</v>
      </c>
      <c r="H15" s="9">
        <v>0</v>
      </c>
      <c r="I15" s="9">
        <f t="shared" ref="I15:I74" si="10">IF(C15&lt;75000,0,MIN(C15,240000)-75000)</f>
        <v>165000</v>
      </c>
      <c r="J15" s="9">
        <f>IF(C15&lt;24000,0,MIN(C15,420000)-240000)</f>
        <v>1</v>
      </c>
      <c r="K15" s="9">
        <v>0</v>
      </c>
      <c r="L15" s="9">
        <f t="shared" si="7"/>
        <v>0</v>
      </c>
      <c r="M15" s="9">
        <v>0</v>
      </c>
      <c r="N15" s="9">
        <f t="shared" si="8"/>
        <v>26400.2</v>
      </c>
      <c r="O15" s="9">
        <v>44000</v>
      </c>
      <c r="P15" s="5">
        <f t="shared" si="0"/>
        <v>-17599.8</v>
      </c>
      <c r="Q15" s="9">
        <f t="shared" si="1"/>
        <v>229902.98800000001</v>
      </c>
      <c r="R15" s="9">
        <f t="shared" si="2"/>
        <v>240001</v>
      </c>
      <c r="S15" s="9">
        <f t="shared" si="3"/>
        <v>10098.011999999988</v>
      </c>
      <c r="T15" s="10">
        <f t="shared" si="4"/>
        <v>-4.2074874688022081</v>
      </c>
    </row>
    <row r="16" spans="1:20" x14ac:dyDescent="0.3">
      <c r="A16" s="6" t="s">
        <v>11</v>
      </c>
      <c r="B16" s="7">
        <v>5</v>
      </c>
      <c r="C16" s="8">
        <v>270000</v>
      </c>
      <c r="D16" s="9">
        <f t="shared" si="5"/>
        <v>3240</v>
      </c>
      <c r="E16" s="9">
        <v>6300</v>
      </c>
      <c r="F16" s="9">
        <v>4590</v>
      </c>
      <c r="G16" s="8">
        <f t="shared" si="6"/>
        <v>14130</v>
      </c>
      <c r="H16" s="9">
        <v>0</v>
      </c>
      <c r="I16" s="9">
        <f t="shared" si="10"/>
        <v>165000</v>
      </c>
      <c r="J16" s="9">
        <f>IF(C16&lt;24000,0,MIN(C16,420000)-240000)</f>
        <v>30000</v>
      </c>
      <c r="K16" s="9">
        <v>0</v>
      </c>
      <c r="L16" s="9">
        <f t="shared" si="7"/>
        <v>0</v>
      </c>
      <c r="M16" s="9">
        <v>0</v>
      </c>
      <c r="N16" s="9">
        <f t="shared" si="8"/>
        <v>32400</v>
      </c>
      <c r="O16" s="9">
        <v>44000</v>
      </c>
      <c r="P16" s="8">
        <f t="shared" si="0"/>
        <v>-11600</v>
      </c>
      <c r="Q16" s="9">
        <f t="shared" si="1"/>
        <v>255870</v>
      </c>
      <c r="R16" s="9">
        <f t="shared" si="2"/>
        <v>270000</v>
      </c>
      <c r="S16" s="9">
        <f t="shared" si="3"/>
        <v>14130</v>
      </c>
      <c r="T16" s="10">
        <f t="shared" si="4"/>
        <v>-5.2333333333333334</v>
      </c>
    </row>
    <row r="17" spans="1:20" x14ac:dyDescent="0.3">
      <c r="A17" s="6" t="s">
        <v>12</v>
      </c>
      <c r="B17" s="7">
        <v>5</v>
      </c>
      <c r="C17" s="8">
        <v>300000</v>
      </c>
      <c r="D17" s="9">
        <f t="shared" si="5"/>
        <v>3600</v>
      </c>
      <c r="E17" s="9">
        <v>8700</v>
      </c>
      <c r="F17" s="9">
        <v>6231</v>
      </c>
      <c r="G17" s="8">
        <f t="shared" si="6"/>
        <v>18531</v>
      </c>
      <c r="H17" s="9">
        <v>0</v>
      </c>
      <c r="I17" s="9">
        <f t="shared" si="10"/>
        <v>165000</v>
      </c>
      <c r="J17" s="9">
        <f t="shared" ref="J17:J74" si="11">IF(C17&lt;24000,0,MIN(C17,420000)-240000)</f>
        <v>60000</v>
      </c>
      <c r="K17" s="9">
        <v>0</v>
      </c>
      <c r="L17" s="9">
        <f t="shared" si="7"/>
        <v>0</v>
      </c>
      <c r="M17" s="9">
        <v>0</v>
      </c>
      <c r="N17" s="9">
        <f t="shared" si="8"/>
        <v>38400</v>
      </c>
      <c r="O17" s="9">
        <v>44000</v>
      </c>
      <c r="P17" s="8">
        <f t="shared" si="0"/>
        <v>-5600</v>
      </c>
      <c r="Q17" s="9">
        <f t="shared" si="1"/>
        <v>281469</v>
      </c>
      <c r="R17" s="9">
        <f t="shared" si="2"/>
        <v>300000</v>
      </c>
      <c r="S17" s="9">
        <f t="shared" si="3"/>
        <v>18531</v>
      </c>
      <c r="T17" s="10">
        <f t="shared" si="4"/>
        <v>-6.1769999999999996</v>
      </c>
    </row>
    <row r="18" spans="1:20" x14ac:dyDescent="0.3">
      <c r="A18" s="6" t="s">
        <v>13</v>
      </c>
      <c r="B18" s="7">
        <v>5</v>
      </c>
      <c r="C18" s="8">
        <v>350000</v>
      </c>
      <c r="D18" s="9">
        <f t="shared" si="5"/>
        <v>4200</v>
      </c>
      <c r="E18" s="9">
        <v>12700</v>
      </c>
      <c r="F18" s="9">
        <v>8967</v>
      </c>
      <c r="G18" s="8">
        <f t="shared" si="6"/>
        <v>25867</v>
      </c>
      <c r="H18" s="9">
        <v>0</v>
      </c>
      <c r="I18" s="9">
        <f t="shared" si="10"/>
        <v>165000</v>
      </c>
      <c r="J18" s="9">
        <f t="shared" si="11"/>
        <v>110000</v>
      </c>
      <c r="K18" s="9">
        <v>0</v>
      </c>
      <c r="L18" s="9">
        <f t="shared" si="7"/>
        <v>0</v>
      </c>
      <c r="M18" s="9">
        <v>0</v>
      </c>
      <c r="N18" s="9">
        <f t="shared" si="8"/>
        <v>48400</v>
      </c>
      <c r="O18" s="9">
        <v>44000</v>
      </c>
      <c r="P18" s="8">
        <f t="shared" si="0"/>
        <v>4400</v>
      </c>
      <c r="Q18" s="9">
        <f t="shared" si="1"/>
        <v>324133</v>
      </c>
      <c r="R18" s="9">
        <f>+C18-P18</f>
        <v>345600</v>
      </c>
      <c r="S18" s="9">
        <f t="shared" si="3"/>
        <v>21467</v>
      </c>
      <c r="T18" s="10">
        <f t="shared" si="4"/>
        <v>-6.2115162037037033</v>
      </c>
    </row>
    <row r="19" spans="1:20" x14ac:dyDescent="0.3">
      <c r="A19" s="6" t="s">
        <v>14</v>
      </c>
      <c r="B19" s="7">
        <v>5</v>
      </c>
      <c r="C19" s="8">
        <v>380000</v>
      </c>
      <c r="D19" s="9">
        <f t="shared" si="5"/>
        <v>4560</v>
      </c>
      <c r="E19" s="9">
        <v>15100</v>
      </c>
      <c r="F19" s="9">
        <v>11144</v>
      </c>
      <c r="G19" s="8">
        <f t="shared" si="6"/>
        <v>30804</v>
      </c>
      <c r="H19" s="9">
        <v>0</v>
      </c>
      <c r="I19" s="9">
        <f t="shared" si="10"/>
        <v>165000</v>
      </c>
      <c r="J19" s="9">
        <f t="shared" si="11"/>
        <v>140000</v>
      </c>
      <c r="K19" s="9">
        <v>0</v>
      </c>
      <c r="L19" s="9">
        <f t="shared" si="7"/>
        <v>0</v>
      </c>
      <c r="M19" s="9">
        <v>0</v>
      </c>
      <c r="N19" s="9">
        <f t="shared" si="8"/>
        <v>54400</v>
      </c>
      <c r="O19" s="9">
        <v>44000</v>
      </c>
      <c r="P19" s="8">
        <f t="shared" si="0"/>
        <v>10400</v>
      </c>
      <c r="Q19" s="9">
        <f t="shared" si="1"/>
        <v>349196</v>
      </c>
      <c r="R19" s="9">
        <f t="shared" ref="R19:R26" si="12">+C19-P19</f>
        <v>369600</v>
      </c>
      <c r="S19" s="9">
        <f t="shared" si="3"/>
        <v>20404</v>
      </c>
      <c r="T19" s="10">
        <f t="shared" si="4"/>
        <v>-5.52056277056277</v>
      </c>
    </row>
    <row r="20" spans="1:20" x14ac:dyDescent="0.3">
      <c r="A20" s="6" t="s">
        <v>15</v>
      </c>
      <c r="B20" s="7">
        <v>5</v>
      </c>
      <c r="C20" s="8">
        <v>400000</v>
      </c>
      <c r="D20" s="9">
        <f t="shared" si="5"/>
        <v>4800</v>
      </c>
      <c r="E20" s="9">
        <v>16700</v>
      </c>
      <c r="F20" s="9">
        <v>12714</v>
      </c>
      <c r="G20" s="8">
        <f t="shared" si="6"/>
        <v>34214</v>
      </c>
      <c r="H20" s="9">
        <v>0</v>
      </c>
      <c r="I20" s="9">
        <f t="shared" si="10"/>
        <v>165000</v>
      </c>
      <c r="J20" s="9">
        <f t="shared" si="11"/>
        <v>160000</v>
      </c>
      <c r="K20" s="9">
        <v>0</v>
      </c>
      <c r="L20" s="9">
        <f t="shared" si="7"/>
        <v>0</v>
      </c>
      <c r="M20" s="9">
        <v>0</v>
      </c>
      <c r="N20" s="9">
        <f t="shared" si="8"/>
        <v>58400</v>
      </c>
      <c r="O20" s="9">
        <v>44000</v>
      </c>
      <c r="P20" s="8">
        <f t="shared" si="0"/>
        <v>14400</v>
      </c>
      <c r="Q20" s="9">
        <f t="shared" si="1"/>
        <v>365786</v>
      </c>
      <c r="R20" s="9">
        <f t="shared" si="12"/>
        <v>385600</v>
      </c>
      <c r="S20" s="9">
        <f t="shared" si="3"/>
        <v>19814</v>
      </c>
      <c r="T20" s="10">
        <f t="shared" si="4"/>
        <v>-5.1384854771784232</v>
      </c>
    </row>
    <row r="21" spans="1:20" x14ac:dyDescent="0.3">
      <c r="A21" s="12" t="s">
        <v>16</v>
      </c>
      <c r="B21" s="13">
        <v>5</v>
      </c>
      <c r="C21" s="5">
        <v>420000</v>
      </c>
      <c r="D21" s="14">
        <f t="shared" si="5"/>
        <v>5040</v>
      </c>
      <c r="E21" s="14">
        <v>18300</v>
      </c>
      <c r="F21" s="14">
        <v>14284</v>
      </c>
      <c r="G21" s="5">
        <f t="shared" si="6"/>
        <v>37624</v>
      </c>
      <c r="H21" s="9">
        <v>0</v>
      </c>
      <c r="I21" s="9">
        <f t="shared" si="10"/>
        <v>165000</v>
      </c>
      <c r="J21" s="9">
        <f t="shared" si="11"/>
        <v>180000</v>
      </c>
      <c r="K21" s="9">
        <v>0</v>
      </c>
      <c r="L21" s="9">
        <f t="shared" si="7"/>
        <v>0</v>
      </c>
      <c r="M21" s="9">
        <v>0</v>
      </c>
      <c r="N21" s="9">
        <f t="shared" si="8"/>
        <v>62400</v>
      </c>
      <c r="O21" s="9">
        <v>44000</v>
      </c>
      <c r="P21" s="5">
        <f t="shared" si="0"/>
        <v>18400</v>
      </c>
      <c r="Q21" s="9">
        <f t="shared" si="1"/>
        <v>382376</v>
      </c>
      <c r="R21" s="9">
        <f t="shared" si="12"/>
        <v>401600</v>
      </c>
      <c r="S21" s="9">
        <f t="shared" si="3"/>
        <v>19224</v>
      </c>
      <c r="T21" s="10">
        <f t="shared" si="4"/>
        <v>-4.786852589641434</v>
      </c>
    </row>
    <row r="22" spans="1:20" x14ac:dyDescent="0.3">
      <c r="A22" s="12" t="s">
        <v>17</v>
      </c>
      <c r="B22" s="13">
        <v>5</v>
      </c>
      <c r="C22" s="5">
        <v>420001</v>
      </c>
      <c r="D22" s="14">
        <f t="shared" si="5"/>
        <v>5040.0119999999997</v>
      </c>
      <c r="E22" s="14">
        <v>18300</v>
      </c>
      <c r="F22" s="14">
        <v>14284</v>
      </c>
      <c r="G22" s="5">
        <f t="shared" si="6"/>
        <v>37624.012000000002</v>
      </c>
      <c r="H22" s="9">
        <v>0</v>
      </c>
      <c r="I22" s="9">
        <f t="shared" si="10"/>
        <v>165000</v>
      </c>
      <c r="J22" s="9">
        <f t="shared" si="11"/>
        <v>180000</v>
      </c>
      <c r="K22" s="9">
        <f>IF(C22&lt;42000,0,MIN(C22,2400000)-420000)</f>
        <v>1</v>
      </c>
      <c r="L22" s="9">
        <f t="shared" si="7"/>
        <v>0</v>
      </c>
      <c r="M22" s="9">
        <v>0</v>
      </c>
      <c r="N22" s="9">
        <f t="shared" si="8"/>
        <v>62400.24</v>
      </c>
      <c r="O22" s="9">
        <v>44000</v>
      </c>
      <c r="P22" s="5">
        <f t="shared" si="0"/>
        <v>18400.239999999998</v>
      </c>
      <c r="Q22" s="9">
        <f t="shared" si="1"/>
        <v>382376.98800000001</v>
      </c>
      <c r="R22" s="9">
        <f t="shared" si="12"/>
        <v>401600.76</v>
      </c>
      <c r="S22" s="9">
        <f t="shared" si="3"/>
        <v>19223.771999999997</v>
      </c>
      <c r="T22" s="10">
        <f t="shared" si="4"/>
        <v>-4.7867867580728678</v>
      </c>
    </row>
    <row r="23" spans="1:20" x14ac:dyDescent="0.3">
      <c r="A23" s="6" t="s">
        <v>18</v>
      </c>
      <c r="B23" s="7">
        <v>5</v>
      </c>
      <c r="C23" s="8">
        <v>450000</v>
      </c>
      <c r="D23" s="9">
        <f t="shared" si="5"/>
        <v>5400</v>
      </c>
      <c r="E23" s="9">
        <v>20700</v>
      </c>
      <c r="F23" s="9">
        <v>16639</v>
      </c>
      <c r="G23" s="8">
        <f t="shared" si="6"/>
        <v>42739</v>
      </c>
      <c r="H23" s="9">
        <v>0</v>
      </c>
      <c r="I23" s="9">
        <f t="shared" si="10"/>
        <v>165000</v>
      </c>
      <c r="J23" s="9">
        <f t="shared" si="11"/>
        <v>180000</v>
      </c>
      <c r="K23" s="9">
        <f t="shared" ref="K23:K74" si="13">IF(C23&lt;42000,0,MIN(C23,2400000)-420000)</f>
        <v>30000</v>
      </c>
      <c r="L23" s="9">
        <f t="shared" si="7"/>
        <v>0</v>
      </c>
      <c r="M23" s="9">
        <v>0</v>
      </c>
      <c r="N23" s="9">
        <f t="shared" si="8"/>
        <v>69600</v>
      </c>
      <c r="O23" s="9">
        <v>44000</v>
      </c>
      <c r="P23" s="8">
        <f t="shared" si="0"/>
        <v>25600</v>
      </c>
      <c r="Q23" s="9">
        <f t="shared" si="1"/>
        <v>407261</v>
      </c>
      <c r="R23" s="9">
        <f t="shared" si="12"/>
        <v>424400</v>
      </c>
      <c r="S23" s="9">
        <f t="shared" si="3"/>
        <v>17139</v>
      </c>
      <c r="T23" s="10">
        <f t="shared" si="4"/>
        <v>-4.0384071630537228</v>
      </c>
    </row>
    <row r="24" spans="1:20" x14ac:dyDescent="0.3">
      <c r="A24" s="6" t="s">
        <v>19</v>
      </c>
      <c r="B24" s="7">
        <v>5</v>
      </c>
      <c r="C24" s="8">
        <v>500001</v>
      </c>
      <c r="D24" s="9">
        <f t="shared" si="5"/>
        <v>6000.0119999999997</v>
      </c>
      <c r="E24" s="9">
        <v>24700</v>
      </c>
      <c r="F24" s="9">
        <v>20564</v>
      </c>
      <c r="G24" s="8">
        <f t="shared" si="6"/>
        <v>51264.012000000002</v>
      </c>
      <c r="H24" s="9">
        <v>0</v>
      </c>
      <c r="I24" s="9">
        <f t="shared" si="10"/>
        <v>165000</v>
      </c>
      <c r="J24" s="9">
        <f t="shared" si="11"/>
        <v>180000</v>
      </c>
      <c r="K24" s="9">
        <f t="shared" si="13"/>
        <v>80001</v>
      </c>
      <c r="L24" s="9">
        <f t="shared" si="7"/>
        <v>0</v>
      </c>
      <c r="M24" s="9">
        <v>0</v>
      </c>
      <c r="N24" s="9">
        <f t="shared" si="8"/>
        <v>81600.239999999991</v>
      </c>
      <c r="O24" s="9">
        <v>44000</v>
      </c>
      <c r="P24" s="8">
        <f t="shared" si="0"/>
        <v>37600.239999999991</v>
      </c>
      <c r="Q24" s="9">
        <f t="shared" si="1"/>
        <v>448736.98800000001</v>
      </c>
      <c r="R24" s="9">
        <f t="shared" si="12"/>
        <v>462400.76</v>
      </c>
      <c r="S24" s="9">
        <f t="shared" si="3"/>
        <v>13663.771999999997</v>
      </c>
      <c r="T24" s="10">
        <f t="shared" si="4"/>
        <v>-2.9549631363062634</v>
      </c>
    </row>
    <row r="25" spans="1:20" x14ac:dyDescent="0.3">
      <c r="A25" s="6" t="s">
        <v>20</v>
      </c>
      <c r="B25" s="7">
        <v>5</v>
      </c>
      <c r="C25" s="8">
        <v>550000</v>
      </c>
      <c r="D25" s="9">
        <f t="shared" si="5"/>
        <v>6600</v>
      </c>
      <c r="E25" s="9">
        <v>28700</v>
      </c>
      <c r="F25" s="9">
        <v>24488</v>
      </c>
      <c r="G25" s="8">
        <f t="shared" si="6"/>
        <v>59788</v>
      </c>
      <c r="H25" s="9">
        <v>0</v>
      </c>
      <c r="I25" s="9">
        <f t="shared" si="10"/>
        <v>165000</v>
      </c>
      <c r="J25" s="9">
        <f t="shared" si="11"/>
        <v>180000</v>
      </c>
      <c r="K25" s="9">
        <f t="shared" si="13"/>
        <v>130000</v>
      </c>
      <c r="L25" s="9">
        <f t="shared" si="7"/>
        <v>0</v>
      </c>
      <c r="M25" s="9">
        <v>0</v>
      </c>
      <c r="N25" s="9">
        <f t="shared" si="8"/>
        <v>93600</v>
      </c>
      <c r="O25" s="9">
        <v>44000</v>
      </c>
      <c r="P25" s="8">
        <f t="shared" si="0"/>
        <v>49600</v>
      </c>
      <c r="Q25" s="9">
        <f t="shared" si="1"/>
        <v>490212</v>
      </c>
      <c r="R25" s="9">
        <f t="shared" si="12"/>
        <v>500400</v>
      </c>
      <c r="S25" s="9">
        <f t="shared" si="3"/>
        <v>10188</v>
      </c>
      <c r="T25" s="10">
        <f t="shared" si="4"/>
        <v>-2.035971223021583</v>
      </c>
    </row>
    <row r="26" spans="1:20" x14ac:dyDescent="0.3">
      <c r="A26" s="6" t="s">
        <v>21</v>
      </c>
      <c r="B26" s="7">
        <v>5</v>
      </c>
      <c r="C26" s="8">
        <v>600000</v>
      </c>
      <c r="D26" s="9">
        <f t="shared" si="5"/>
        <v>7200</v>
      </c>
      <c r="E26" s="9">
        <v>32700</v>
      </c>
      <c r="F26" s="9">
        <v>28413</v>
      </c>
      <c r="G26" s="8">
        <f t="shared" si="6"/>
        <v>68313</v>
      </c>
      <c r="H26" s="9">
        <v>0</v>
      </c>
      <c r="I26" s="9">
        <f t="shared" si="10"/>
        <v>165000</v>
      </c>
      <c r="J26" s="9">
        <f t="shared" si="11"/>
        <v>180000</v>
      </c>
      <c r="K26" s="9">
        <f t="shared" si="13"/>
        <v>180000</v>
      </c>
      <c r="L26" s="9">
        <f t="shared" si="7"/>
        <v>0</v>
      </c>
      <c r="M26" s="9">
        <v>0</v>
      </c>
      <c r="N26" s="9">
        <f t="shared" si="8"/>
        <v>105600</v>
      </c>
      <c r="O26" s="9">
        <v>44000</v>
      </c>
      <c r="P26" s="8">
        <f t="shared" si="0"/>
        <v>61600</v>
      </c>
      <c r="Q26" s="9">
        <f t="shared" si="1"/>
        <v>531687</v>
      </c>
      <c r="R26" s="9">
        <f t="shared" si="12"/>
        <v>538400</v>
      </c>
      <c r="S26" s="9">
        <f t="shared" si="3"/>
        <v>6713</v>
      </c>
      <c r="T26" s="10">
        <f t="shared" si="4"/>
        <v>-1.2468424962852898</v>
      </c>
    </row>
    <row r="27" spans="1:20" x14ac:dyDescent="0.3">
      <c r="A27" s="6" t="s">
        <v>22</v>
      </c>
      <c r="B27" s="7">
        <v>5</v>
      </c>
      <c r="C27" s="8">
        <v>600001</v>
      </c>
      <c r="D27" s="9">
        <f t="shared" si="5"/>
        <v>7200.0119999999997</v>
      </c>
      <c r="E27" s="9">
        <v>32700</v>
      </c>
      <c r="F27" s="9">
        <v>28413</v>
      </c>
      <c r="G27" s="8">
        <f t="shared" si="6"/>
        <v>68313.012000000002</v>
      </c>
      <c r="H27" s="9">
        <v>0</v>
      </c>
      <c r="I27" s="9">
        <f t="shared" si="10"/>
        <v>165000</v>
      </c>
      <c r="J27" s="9">
        <f t="shared" si="11"/>
        <v>180000</v>
      </c>
      <c r="K27" s="9">
        <f t="shared" si="13"/>
        <v>180001</v>
      </c>
      <c r="L27" s="9">
        <f t="shared" si="7"/>
        <v>0</v>
      </c>
      <c r="M27" s="9">
        <v>0</v>
      </c>
      <c r="N27" s="9">
        <f t="shared" si="8"/>
        <v>105600.23999999999</v>
      </c>
      <c r="O27" s="9">
        <v>44000</v>
      </c>
      <c r="P27" s="8">
        <f t="shared" si="0"/>
        <v>61600.239999999991</v>
      </c>
      <c r="Q27" s="9">
        <f t="shared" si="1"/>
        <v>531687.98800000001</v>
      </c>
      <c r="R27" s="9">
        <f>+C27-P27</f>
        <v>538400.76</v>
      </c>
      <c r="S27" s="9">
        <f t="shared" si="3"/>
        <v>6712.7719999999972</v>
      </c>
      <c r="T27" s="10">
        <f t="shared" si="4"/>
        <v>-1.2467983886204019</v>
      </c>
    </row>
    <row r="28" spans="1:20" x14ac:dyDescent="0.3">
      <c r="A28" s="6" t="s">
        <v>23</v>
      </c>
      <c r="B28" s="7">
        <v>5</v>
      </c>
      <c r="C28" s="8">
        <v>650000</v>
      </c>
      <c r="D28" s="9">
        <f t="shared" si="5"/>
        <v>7800</v>
      </c>
      <c r="E28" s="9">
        <v>36700</v>
      </c>
      <c r="F28" s="9">
        <v>32338</v>
      </c>
      <c r="G28" s="8">
        <f t="shared" si="6"/>
        <v>76838</v>
      </c>
      <c r="H28" s="9">
        <v>0</v>
      </c>
      <c r="I28" s="9">
        <f t="shared" si="10"/>
        <v>165000</v>
      </c>
      <c r="J28" s="9">
        <f t="shared" si="11"/>
        <v>180000</v>
      </c>
      <c r="K28" s="9">
        <f t="shared" si="13"/>
        <v>230000</v>
      </c>
      <c r="L28" s="9">
        <f t="shared" si="7"/>
        <v>0</v>
      </c>
      <c r="M28" s="9">
        <v>0</v>
      </c>
      <c r="N28" s="9">
        <f t="shared" si="8"/>
        <v>117600</v>
      </c>
      <c r="O28" s="9">
        <v>44000</v>
      </c>
      <c r="P28" s="8">
        <f t="shared" si="0"/>
        <v>73600</v>
      </c>
      <c r="Q28" s="9">
        <f t="shared" si="1"/>
        <v>573162</v>
      </c>
      <c r="R28" s="9">
        <f t="shared" ref="R28:R74" si="14">+C28-P28</f>
        <v>576400</v>
      </c>
      <c r="S28" s="9">
        <f t="shared" si="3"/>
        <v>3238</v>
      </c>
      <c r="T28" s="10">
        <f t="shared" si="4"/>
        <v>-0.56176266481609993</v>
      </c>
    </row>
    <row r="29" spans="1:20" x14ac:dyDescent="0.3">
      <c r="A29" s="6" t="s">
        <v>24</v>
      </c>
      <c r="B29" s="7">
        <v>5</v>
      </c>
      <c r="C29" s="8">
        <v>700000</v>
      </c>
      <c r="D29" s="9">
        <f t="shared" si="5"/>
        <v>8400</v>
      </c>
      <c r="E29" s="9">
        <v>40700</v>
      </c>
      <c r="F29" s="9">
        <v>37221</v>
      </c>
      <c r="G29" s="8">
        <f t="shared" si="6"/>
        <v>86321</v>
      </c>
      <c r="H29" s="9">
        <v>0</v>
      </c>
      <c r="I29" s="9">
        <f t="shared" si="10"/>
        <v>165000</v>
      </c>
      <c r="J29" s="9">
        <f t="shared" si="11"/>
        <v>180000</v>
      </c>
      <c r="K29" s="9">
        <f t="shared" si="13"/>
        <v>280000</v>
      </c>
      <c r="L29" s="9">
        <f t="shared" si="7"/>
        <v>0</v>
      </c>
      <c r="M29" s="9">
        <v>0</v>
      </c>
      <c r="N29" s="9">
        <f t="shared" si="8"/>
        <v>129600</v>
      </c>
      <c r="O29" s="9">
        <v>44000</v>
      </c>
      <c r="P29" s="8">
        <f t="shared" si="0"/>
        <v>85600</v>
      </c>
      <c r="Q29" s="9">
        <f t="shared" si="1"/>
        <v>613679</v>
      </c>
      <c r="R29" s="9">
        <f t="shared" si="14"/>
        <v>614400</v>
      </c>
      <c r="S29" s="9">
        <f t="shared" si="3"/>
        <v>721</v>
      </c>
      <c r="T29" s="10">
        <f t="shared" si="4"/>
        <v>-0.11735026041666667</v>
      </c>
    </row>
    <row r="30" spans="1:20" x14ac:dyDescent="0.3">
      <c r="A30" s="6" t="s">
        <v>25</v>
      </c>
      <c r="B30" s="7">
        <v>5</v>
      </c>
      <c r="C30" s="8">
        <v>750000</v>
      </c>
      <c r="D30" s="9">
        <f t="shared" si="5"/>
        <v>9000</v>
      </c>
      <c r="E30" s="9">
        <v>44700</v>
      </c>
      <c r="F30" s="9">
        <v>42236</v>
      </c>
      <c r="G30" s="8">
        <f t="shared" si="6"/>
        <v>95936</v>
      </c>
      <c r="H30" s="9">
        <v>0</v>
      </c>
      <c r="I30" s="9">
        <f t="shared" si="10"/>
        <v>165000</v>
      </c>
      <c r="J30" s="9">
        <f t="shared" si="11"/>
        <v>180000</v>
      </c>
      <c r="K30" s="9">
        <f t="shared" si="13"/>
        <v>330000</v>
      </c>
      <c r="L30" s="9">
        <f t="shared" si="7"/>
        <v>0</v>
      </c>
      <c r="M30" s="9">
        <v>0</v>
      </c>
      <c r="N30" s="9">
        <f t="shared" si="8"/>
        <v>141600</v>
      </c>
      <c r="O30" s="9">
        <v>44000</v>
      </c>
      <c r="P30" s="8">
        <f t="shared" si="0"/>
        <v>97600</v>
      </c>
      <c r="Q30" s="9">
        <f t="shared" si="1"/>
        <v>654064</v>
      </c>
      <c r="R30" s="9">
        <f t="shared" si="14"/>
        <v>652400</v>
      </c>
      <c r="S30" s="9">
        <f t="shared" si="3"/>
        <v>-1664</v>
      </c>
      <c r="T30" s="10">
        <f t="shared" si="4"/>
        <v>0.25505824647455549</v>
      </c>
    </row>
    <row r="31" spans="1:20" x14ac:dyDescent="0.3">
      <c r="A31" s="6" t="s">
        <v>26</v>
      </c>
      <c r="B31" s="7">
        <v>5</v>
      </c>
      <c r="C31" s="8">
        <v>800000</v>
      </c>
      <c r="D31" s="9">
        <f t="shared" si="5"/>
        <v>9600</v>
      </c>
      <c r="E31" s="9">
        <v>48700</v>
      </c>
      <c r="F31" s="9">
        <v>47251</v>
      </c>
      <c r="G31" s="8">
        <f t="shared" si="6"/>
        <v>105551</v>
      </c>
      <c r="H31" s="9">
        <v>0</v>
      </c>
      <c r="I31" s="9">
        <f t="shared" si="10"/>
        <v>165000</v>
      </c>
      <c r="J31" s="9">
        <f t="shared" si="11"/>
        <v>180000</v>
      </c>
      <c r="K31" s="9">
        <f t="shared" si="13"/>
        <v>380000</v>
      </c>
      <c r="L31" s="9">
        <f t="shared" si="7"/>
        <v>0</v>
      </c>
      <c r="M31" s="9">
        <v>0</v>
      </c>
      <c r="N31" s="9">
        <f t="shared" si="8"/>
        <v>153600</v>
      </c>
      <c r="O31" s="9">
        <v>44000</v>
      </c>
      <c r="P31" s="8">
        <f t="shared" si="0"/>
        <v>109600</v>
      </c>
      <c r="Q31" s="9">
        <f t="shared" si="1"/>
        <v>694449</v>
      </c>
      <c r="R31" s="9">
        <f t="shared" si="14"/>
        <v>690400</v>
      </c>
      <c r="S31" s="9">
        <f t="shared" si="3"/>
        <v>-4049</v>
      </c>
      <c r="T31" s="10">
        <f t="shared" si="4"/>
        <v>0.5864716106604867</v>
      </c>
    </row>
    <row r="32" spans="1:20" x14ac:dyDescent="0.3">
      <c r="A32" s="6" t="s">
        <v>27</v>
      </c>
      <c r="B32" s="7">
        <v>5</v>
      </c>
      <c r="C32" s="8">
        <v>850000</v>
      </c>
      <c r="D32" s="9">
        <f t="shared" si="5"/>
        <v>10200</v>
      </c>
      <c r="E32" s="9">
        <v>52700</v>
      </c>
      <c r="F32" s="9">
        <v>52266</v>
      </c>
      <c r="G32" s="8">
        <f t="shared" si="6"/>
        <v>115166</v>
      </c>
      <c r="H32" s="9">
        <v>0</v>
      </c>
      <c r="I32" s="9">
        <f t="shared" si="10"/>
        <v>165000</v>
      </c>
      <c r="J32" s="9">
        <f t="shared" si="11"/>
        <v>180000</v>
      </c>
      <c r="K32" s="9">
        <f t="shared" si="13"/>
        <v>430000</v>
      </c>
      <c r="L32" s="9">
        <f t="shared" si="7"/>
        <v>0</v>
      </c>
      <c r="M32" s="9">
        <v>0</v>
      </c>
      <c r="N32" s="9">
        <f t="shared" si="8"/>
        <v>165600</v>
      </c>
      <c r="O32" s="9">
        <v>44000</v>
      </c>
      <c r="P32" s="8">
        <f t="shared" si="0"/>
        <v>121600</v>
      </c>
      <c r="Q32" s="9">
        <f t="shared" si="1"/>
        <v>734834</v>
      </c>
      <c r="R32" s="9">
        <f t="shared" si="14"/>
        <v>728400</v>
      </c>
      <c r="S32" s="9">
        <f t="shared" si="3"/>
        <v>-6434</v>
      </c>
      <c r="T32" s="10">
        <f t="shared" si="4"/>
        <v>0.88330587589236687</v>
      </c>
    </row>
    <row r="33" spans="1:20" x14ac:dyDescent="0.3">
      <c r="A33" s="6" t="s">
        <v>28</v>
      </c>
      <c r="B33" s="7">
        <v>5</v>
      </c>
      <c r="C33" s="8">
        <v>900000</v>
      </c>
      <c r="D33" s="9">
        <f t="shared" si="5"/>
        <v>10800</v>
      </c>
      <c r="E33" s="9">
        <v>56700</v>
      </c>
      <c r="F33" s="9">
        <v>57281</v>
      </c>
      <c r="G33" s="8">
        <f t="shared" si="6"/>
        <v>124781</v>
      </c>
      <c r="H33" s="9">
        <v>0</v>
      </c>
      <c r="I33" s="9">
        <f t="shared" si="10"/>
        <v>165000</v>
      </c>
      <c r="J33" s="9">
        <f t="shared" si="11"/>
        <v>180000</v>
      </c>
      <c r="K33" s="9">
        <f t="shared" si="13"/>
        <v>480000</v>
      </c>
      <c r="L33" s="9">
        <f>IF(C33&lt;2400000,0,MIN(C33,8000000)-2400000)</f>
        <v>0</v>
      </c>
      <c r="M33" s="9">
        <v>0</v>
      </c>
      <c r="N33" s="9">
        <f t="shared" si="8"/>
        <v>177600</v>
      </c>
      <c r="O33" s="9">
        <v>44000</v>
      </c>
      <c r="P33" s="8">
        <f t="shared" si="0"/>
        <v>133600</v>
      </c>
      <c r="Q33" s="9">
        <f t="shared" si="1"/>
        <v>775219</v>
      </c>
      <c r="R33" s="9">
        <f t="shared" si="14"/>
        <v>766400</v>
      </c>
      <c r="S33" s="9">
        <f t="shared" si="3"/>
        <v>-8819</v>
      </c>
      <c r="T33" s="10">
        <f t="shared" si="4"/>
        <v>1.1507045929018789</v>
      </c>
    </row>
    <row r="34" spans="1:20" x14ac:dyDescent="0.3">
      <c r="A34" s="6" t="s">
        <v>29</v>
      </c>
      <c r="B34" s="7">
        <v>5</v>
      </c>
      <c r="C34" s="8">
        <v>950000</v>
      </c>
      <c r="D34" s="9">
        <f t="shared" si="5"/>
        <v>11400</v>
      </c>
      <c r="E34" s="9">
        <v>60700</v>
      </c>
      <c r="F34" s="9">
        <v>62296</v>
      </c>
      <c r="G34" s="8">
        <f t="shared" si="6"/>
        <v>134396</v>
      </c>
      <c r="H34" s="9">
        <v>0</v>
      </c>
      <c r="I34" s="9">
        <f t="shared" si="10"/>
        <v>165000</v>
      </c>
      <c r="J34" s="9">
        <f t="shared" si="11"/>
        <v>180000</v>
      </c>
      <c r="K34" s="9">
        <f t="shared" si="13"/>
        <v>530000</v>
      </c>
      <c r="L34" s="9">
        <f t="shared" si="7"/>
        <v>0</v>
      </c>
      <c r="M34" s="9">
        <v>0</v>
      </c>
      <c r="N34" s="9">
        <f t="shared" si="8"/>
        <v>189600</v>
      </c>
      <c r="O34" s="9">
        <v>44000</v>
      </c>
      <c r="P34" s="8">
        <f t="shared" si="0"/>
        <v>145600</v>
      </c>
      <c r="Q34" s="9">
        <f t="shared" si="1"/>
        <v>815604</v>
      </c>
      <c r="R34" s="9">
        <f t="shared" si="14"/>
        <v>804400</v>
      </c>
      <c r="S34" s="9">
        <f t="shared" si="3"/>
        <v>-11204</v>
      </c>
      <c r="T34" s="10">
        <f t="shared" si="4"/>
        <v>1.3928393833913475</v>
      </c>
    </row>
    <row r="35" spans="1:20" x14ac:dyDescent="0.3">
      <c r="A35" s="6" t="s">
        <v>30</v>
      </c>
      <c r="B35" s="7">
        <v>5</v>
      </c>
      <c r="C35" s="8">
        <v>1000000</v>
      </c>
      <c r="D35" s="9">
        <f t="shared" si="5"/>
        <v>12000</v>
      </c>
      <c r="E35" s="9">
        <v>64700</v>
      </c>
      <c r="F35" s="9">
        <v>67311</v>
      </c>
      <c r="G35" s="8">
        <f t="shared" si="6"/>
        <v>144011</v>
      </c>
      <c r="H35" s="9">
        <v>0</v>
      </c>
      <c r="I35" s="9">
        <f t="shared" si="10"/>
        <v>165000</v>
      </c>
      <c r="J35" s="9">
        <f t="shared" si="11"/>
        <v>180000</v>
      </c>
      <c r="K35" s="9">
        <f t="shared" si="13"/>
        <v>580000</v>
      </c>
      <c r="L35" s="9">
        <f t="shared" si="7"/>
        <v>0</v>
      </c>
      <c r="M35" s="9">
        <v>0</v>
      </c>
      <c r="N35" s="9">
        <f t="shared" si="8"/>
        <v>201600</v>
      </c>
      <c r="O35" s="9">
        <v>44000</v>
      </c>
      <c r="P35" s="8">
        <f t="shared" si="0"/>
        <v>157600</v>
      </c>
      <c r="Q35" s="9">
        <f t="shared" si="1"/>
        <v>855989</v>
      </c>
      <c r="R35" s="9">
        <f t="shared" si="14"/>
        <v>842400</v>
      </c>
      <c r="S35" s="9">
        <f t="shared" si="3"/>
        <v>-13589</v>
      </c>
      <c r="T35" s="10">
        <f t="shared" si="4"/>
        <v>1.6131291547958215</v>
      </c>
    </row>
    <row r="36" spans="1:20" x14ac:dyDescent="0.3">
      <c r="A36" s="6" t="s">
        <v>31</v>
      </c>
      <c r="B36" s="7">
        <v>5</v>
      </c>
      <c r="C36" s="8">
        <v>1100000</v>
      </c>
      <c r="D36" s="9">
        <f t="shared" si="5"/>
        <v>13200</v>
      </c>
      <c r="E36" s="9">
        <v>72700</v>
      </c>
      <c r="F36" s="9">
        <v>78747</v>
      </c>
      <c r="G36" s="8">
        <f t="shared" si="6"/>
        <v>164647</v>
      </c>
      <c r="H36" s="9">
        <v>0</v>
      </c>
      <c r="I36" s="9">
        <f t="shared" si="10"/>
        <v>165000</v>
      </c>
      <c r="J36" s="9">
        <f t="shared" si="11"/>
        <v>180000</v>
      </c>
      <c r="K36" s="9">
        <f t="shared" si="13"/>
        <v>680000</v>
      </c>
      <c r="L36" s="9">
        <f t="shared" si="7"/>
        <v>0</v>
      </c>
      <c r="M36" s="9">
        <v>0</v>
      </c>
      <c r="N36" s="9">
        <f t="shared" si="8"/>
        <v>225600</v>
      </c>
      <c r="O36" s="9">
        <v>44000</v>
      </c>
      <c r="P36" s="8">
        <f t="shared" si="0"/>
        <v>181600</v>
      </c>
      <c r="Q36" s="9">
        <f t="shared" si="1"/>
        <v>935353</v>
      </c>
      <c r="R36" s="9">
        <f t="shared" si="14"/>
        <v>918400</v>
      </c>
      <c r="S36" s="9">
        <f t="shared" si="3"/>
        <v>-16953</v>
      </c>
      <c r="T36" s="10">
        <f t="shared" si="4"/>
        <v>1.845927700348432</v>
      </c>
    </row>
    <row r="37" spans="1:20" x14ac:dyDescent="0.3">
      <c r="A37" s="6" t="s">
        <v>32</v>
      </c>
      <c r="B37" s="7">
        <v>5</v>
      </c>
      <c r="C37" s="8">
        <v>1200000</v>
      </c>
      <c r="D37" s="9">
        <f t="shared" si="5"/>
        <v>14400</v>
      </c>
      <c r="E37" s="9">
        <v>80700</v>
      </c>
      <c r="F37" s="9">
        <v>90783</v>
      </c>
      <c r="G37" s="8">
        <f t="shared" si="6"/>
        <v>185883</v>
      </c>
      <c r="H37" s="9">
        <v>0</v>
      </c>
      <c r="I37" s="9">
        <f t="shared" si="10"/>
        <v>165000</v>
      </c>
      <c r="J37" s="9">
        <f t="shared" si="11"/>
        <v>180000</v>
      </c>
      <c r="K37" s="9">
        <f t="shared" si="13"/>
        <v>780000</v>
      </c>
      <c r="L37" s="9">
        <f t="shared" si="7"/>
        <v>0</v>
      </c>
      <c r="M37" s="9">
        <v>0</v>
      </c>
      <c r="N37" s="9">
        <f t="shared" si="8"/>
        <v>249600</v>
      </c>
      <c r="O37" s="9">
        <v>44000</v>
      </c>
      <c r="P37" s="8">
        <f t="shared" si="0"/>
        <v>205600</v>
      </c>
      <c r="Q37" s="9">
        <f t="shared" si="1"/>
        <v>1014117</v>
      </c>
      <c r="R37" s="9">
        <f t="shared" si="14"/>
        <v>994400</v>
      </c>
      <c r="S37" s="9">
        <f t="shared" si="3"/>
        <v>-19717</v>
      </c>
      <c r="T37" s="10">
        <f t="shared" si="4"/>
        <v>1.9828037007240549</v>
      </c>
    </row>
    <row r="38" spans="1:20" x14ac:dyDescent="0.3">
      <c r="A38" s="6" t="s">
        <v>33</v>
      </c>
      <c r="B38" s="7">
        <v>5</v>
      </c>
      <c r="C38" s="8">
        <v>1300000</v>
      </c>
      <c r="D38" s="9">
        <f t="shared" si="5"/>
        <v>15600</v>
      </c>
      <c r="E38" s="9">
        <v>88700</v>
      </c>
      <c r="F38" s="9">
        <v>102819</v>
      </c>
      <c r="G38" s="8">
        <f t="shared" si="6"/>
        <v>207119</v>
      </c>
      <c r="H38" s="9">
        <v>0</v>
      </c>
      <c r="I38" s="9">
        <f t="shared" si="10"/>
        <v>165000</v>
      </c>
      <c r="J38" s="9">
        <f t="shared" si="11"/>
        <v>180000</v>
      </c>
      <c r="K38" s="9">
        <f t="shared" si="13"/>
        <v>880000</v>
      </c>
      <c r="L38" s="9">
        <f t="shared" si="7"/>
        <v>0</v>
      </c>
      <c r="M38" s="9">
        <v>0</v>
      </c>
      <c r="N38" s="9">
        <f t="shared" si="8"/>
        <v>273600</v>
      </c>
      <c r="O38" s="9">
        <v>44000</v>
      </c>
      <c r="P38" s="8">
        <f t="shared" si="0"/>
        <v>229600</v>
      </c>
      <c r="Q38" s="9">
        <f t="shared" si="1"/>
        <v>1092881</v>
      </c>
      <c r="R38" s="9">
        <f t="shared" si="14"/>
        <v>1070400</v>
      </c>
      <c r="S38" s="9">
        <f t="shared" si="3"/>
        <v>-22481</v>
      </c>
      <c r="T38" s="10">
        <f t="shared" si="4"/>
        <v>2.1002428998505231</v>
      </c>
    </row>
    <row r="39" spans="1:20" x14ac:dyDescent="0.3">
      <c r="A39" s="6" t="s">
        <v>34</v>
      </c>
      <c r="B39" s="7">
        <v>5</v>
      </c>
      <c r="C39" s="8">
        <v>1400000</v>
      </c>
      <c r="D39" s="9">
        <f t="shared" si="5"/>
        <v>16800</v>
      </c>
      <c r="E39" s="9">
        <v>96700</v>
      </c>
      <c r="F39" s="9">
        <v>114857</v>
      </c>
      <c r="G39" s="8">
        <f t="shared" si="6"/>
        <v>228357</v>
      </c>
      <c r="H39" s="9">
        <v>0</v>
      </c>
      <c r="I39" s="9">
        <f t="shared" si="10"/>
        <v>165000</v>
      </c>
      <c r="J39" s="9">
        <f t="shared" si="11"/>
        <v>180000</v>
      </c>
      <c r="K39" s="9">
        <f t="shared" si="13"/>
        <v>980000</v>
      </c>
      <c r="L39" s="9">
        <f t="shared" si="7"/>
        <v>0</v>
      </c>
      <c r="M39" s="9">
        <v>0</v>
      </c>
      <c r="N39" s="9">
        <f t="shared" si="8"/>
        <v>297600</v>
      </c>
      <c r="O39" s="9">
        <v>44000</v>
      </c>
      <c r="P39" s="8">
        <f t="shared" si="0"/>
        <v>253600</v>
      </c>
      <c r="Q39" s="9">
        <f t="shared" si="1"/>
        <v>1171643</v>
      </c>
      <c r="R39" s="9">
        <f t="shared" si="14"/>
        <v>1146400</v>
      </c>
      <c r="S39" s="9">
        <f t="shared" si="3"/>
        <v>-25243</v>
      </c>
      <c r="T39" s="10">
        <f t="shared" si="4"/>
        <v>2.2019364968597346</v>
      </c>
    </row>
    <row r="40" spans="1:20" x14ac:dyDescent="0.3">
      <c r="A40" s="6" t="s">
        <v>35</v>
      </c>
      <c r="B40" s="7">
        <v>5</v>
      </c>
      <c r="C40" s="8">
        <v>1405000</v>
      </c>
      <c r="D40" s="9">
        <f t="shared" si="5"/>
        <v>16860</v>
      </c>
      <c r="E40" s="9">
        <v>97100</v>
      </c>
      <c r="F40" s="9">
        <v>115457</v>
      </c>
      <c r="G40" s="8">
        <f t="shared" si="6"/>
        <v>229417</v>
      </c>
      <c r="H40" s="9">
        <v>0</v>
      </c>
      <c r="I40" s="9">
        <f t="shared" si="10"/>
        <v>165000</v>
      </c>
      <c r="J40" s="9">
        <f t="shared" si="11"/>
        <v>180000</v>
      </c>
      <c r="K40" s="9">
        <f t="shared" si="13"/>
        <v>985000</v>
      </c>
      <c r="L40" s="9">
        <f t="shared" si="7"/>
        <v>0</v>
      </c>
      <c r="M40" s="9">
        <v>0</v>
      </c>
      <c r="N40" s="9">
        <f t="shared" si="8"/>
        <v>298800</v>
      </c>
      <c r="O40" s="9">
        <v>44000</v>
      </c>
      <c r="P40" s="8">
        <f t="shared" si="0"/>
        <v>254800</v>
      </c>
      <c r="Q40" s="9">
        <f t="shared" si="1"/>
        <v>1175583</v>
      </c>
      <c r="R40" s="9">
        <f t="shared" si="14"/>
        <v>1150200</v>
      </c>
      <c r="S40" s="9">
        <f t="shared" si="3"/>
        <v>-25383</v>
      </c>
      <c r="T40" s="10">
        <f t="shared" si="4"/>
        <v>2.2068335941575379</v>
      </c>
    </row>
    <row r="41" spans="1:20" x14ac:dyDescent="0.3">
      <c r="A41" s="6" t="s">
        <v>36</v>
      </c>
      <c r="B41" s="7">
        <v>5</v>
      </c>
      <c r="C41" s="8">
        <v>1500000</v>
      </c>
      <c r="D41" s="9">
        <f t="shared" si="5"/>
        <v>18000</v>
      </c>
      <c r="E41" s="9">
        <v>104700</v>
      </c>
      <c r="F41" s="9">
        <v>126891</v>
      </c>
      <c r="G41" s="8">
        <f t="shared" si="6"/>
        <v>249591</v>
      </c>
      <c r="H41" s="9">
        <v>0</v>
      </c>
      <c r="I41" s="9">
        <f t="shared" si="10"/>
        <v>165000</v>
      </c>
      <c r="J41" s="9">
        <f t="shared" si="11"/>
        <v>180000</v>
      </c>
      <c r="K41" s="9">
        <f t="shared" si="13"/>
        <v>1080000</v>
      </c>
      <c r="L41" s="9">
        <f t="shared" si="7"/>
        <v>0</v>
      </c>
      <c r="M41" s="9">
        <v>0</v>
      </c>
      <c r="N41" s="9">
        <f t="shared" si="8"/>
        <v>321600</v>
      </c>
      <c r="O41" s="9">
        <v>44000</v>
      </c>
      <c r="P41" s="8">
        <f t="shared" si="0"/>
        <v>277600</v>
      </c>
      <c r="Q41" s="9">
        <f t="shared" si="1"/>
        <v>1250409</v>
      </c>
      <c r="R41" s="9">
        <f t="shared" si="14"/>
        <v>1222400</v>
      </c>
      <c r="S41" s="9">
        <f t="shared" si="3"/>
        <v>-28009</v>
      </c>
      <c r="T41" s="10">
        <f t="shared" si="4"/>
        <v>2.2913121727748691</v>
      </c>
    </row>
    <row r="42" spans="1:20" x14ac:dyDescent="0.3">
      <c r="A42" s="6" t="s">
        <v>37</v>
      </c>
      <c r="B42" s="7">
        <v>5</v>
      </c>
      <c r="C42" s="8">
        <v>2000000</v>
      </c>
      <c r="D42" s="9">
        <f t="shared" si="5"/>
        <v>24000</v>
      </c>
      <c r="E42" s="9">
        <v>144700</v>
      </c>
      <c r="F42" s="9">
        <v>193888</v>
      </c>
      <c r="G42" s="8">
        <f t="shared" si="6"/>
        <v>362588</v>
      </c>
      <c r="H42" s="9">
        <v>0</v>
      </c>
      <c r="I42" s="9">
        <f t="shared" si="10"/>
        <v>165000</v>
      </c>
      <c r="J42" s="9">
        <f t="shared" si="11"/>
        <v>180000</v>
      </c>
      <c r="K42" s="9">
        <f t="shared" si="13"/>
        <v>1580000</v>
      </c>
      <c r="L42" s="9">
        <f t="shared" si="7"/>
        <v>0</v>
      </c>
      <c r="M42" s="9">
        <v>0</v>
      </c>
      <c r="N42" s="9">
        <f t="shared" si="8"/>
        <v>441600</v>
      </c>
      <c r="O42" s="9">
        <v>44000</v>
      </c>
      <c r="P42" s="8">
        <f t="shared" si="0"/>
        <v>397600</v>
      </c>
      <c r="Q42" s="9">
        <f t="shared" si="1"/>
        <v>1637412</v>
      </c>
      <c r="R42" s="9">
        <f t="shared" si="14"/>
        <v>1602400</v>
      </c>
      <c r="S42" s="9">
        <f t="shared" si="3"/>
        <v>-35012</v>
      </c>
      <c r="T42" s="10">
        <f t="shared" si="4"/>
        <v>2.1849725411882179</v>
      </c>
    </row>
    <row r="43" spans="1:20" x14ac:dyDescent="0.3">
      <c r="A43" s="6" t="s">
        <v>38</v>
      </c>
      <c r="B43" s="13">
        <v>5</v>
      </c>
      <c r="C43" s="5">
        <v>2400000</v>
      </c>
      <c r="D43" s="14">
        <f t="shared" si="5"/>
        <v>28800</v>
      </c>
      <c r="E43" s="14">
        <v>176700</v>
      </c>
      <c r="F43" s="14">
        <v>256297</v>
      </c>
      <c r="G43" s="5">
        <f t="shared" si="6"/>
        <v>461797</v>
      </c>
      <c r="H43" s="9">
        <v>0</v>
      </c>
      <c r="I43" s="9">
        <f t="shared" si="10"/>
        <v>165000</v>
      </c>
      <c r="J43" s="9">
        <f t="shared" si="11"/>
        <v>180000</v>
      </c>
      <c r="K43" s="9">
        <f t="shared" si="13"/>
        <v>1980000</v>
      </c>
      <c r="L43" s="9">
        <f t="shared" si="7"/>
        <v>0</v>
      </c>
      <c r="M43" s="9">
        <v>0</v>
      </c>
      <c r="N43" s="9">
        <f t="shared" si="8"/>
        <v>537600</v>
      </c>
      <c r="O43" s="9">
        <v>44000</v>
      </c>
      <c r="P43" s="5">
        <f t="shared" si="0"/>
        <v>493600</v>
      </c>
      <c r="Q43" s="9">
        <f t="shared" si="1"/>
        <v>1938203</v>
      </c>
      <c r="R43" s="9">
        <f t="shared" si="14"/>
        <v>1906400</v>
      </c>
      <c r="S43" s="9">
        <f t="shared" si="3"/>
        <v>-31803</v>
      </c>
      <c r="T43" s="10">
        <f t="shared" si="4"/>
        <v>1.6682228283676037</v>
      </c>
    </row>
    <row r="44" spans="1:20" x14ac:dyDescent="0.3">
      <c r="A44" s="12" t="s">
        <v>39</v>
      </c>
      <c r="B44" s="13">
        <v>5</v>
      </c>
      <c r="C44" s="5">
        <v>2400001</v>
      </c>
      <c r="D44" s="14">
        <f t="shared" si="5"/>
        <v>28800.011999999999</v>
      </c>
      <c r="E44" s="14">
        <v>176700</v>
      </c>
      <c r="F44" s="14">
        <v>256297</v>
      </c>
      <c r="G44" s="5">
        <f t="shared" si="6"/>
        <v>461797.01199999999</v>
      </c>
      <c r="H44" s="9">
        <v>0</v>
      </c>
      <c r="I44" s="9">
        <f t="shared" si="10"/>
        <v>165000</v>
      </c>
      <c r="J44" s="9">
        <f t="shared" si="11"/>
        <v>180000</v>
      </c>
      <c r="K44" s="9">
        <f t="shared" si="13"/>
        <v>1980000</v>
      </c>
      <c r="L44" s="9">
        <f t="shared" si="7"/>
        <v>1</v>
      </c>
      <c r="M44" s="9">
        <v>0</v>
      </c>
      <c r="N44" s="9">
        <f t="shared" si="8"/>
        <v>537600.27</v>
      </c>
      <c r="O44" s="9">
        <v>44000</v>
      </c>
      <c r="P44" s="5">
        <f t="shared" si="0"/>
        <v>493600.27</v>
      </c>
      <c r="Q44" s="9">
        <f t="shared" si="1"/>
        <v>1938203.9879999999</v>
      </c>
      <c r="R44" s="9">
        <f t="shared" si="14"/>
        <v>1906400.73</v>
      </c>
      <c r="S44" s="9">
        <f t="shared" si="3"/>
        <v>-31803.257999999914</v>
      </c>
      <c r="T44" s="10">
        <f t="shared" si="4"/>
        <v>1.6682357229269376</v>
      </c>
    </row>
    <row r="45" spans="1:20" x14ac:dyDescent="0.3">
      <c r="A45" s="6" t="s">
        <v>40</v>
      </c>
      <c r="B45" s="7">
        <v>5</v>
      </c>
      <c r="C45" s="8">
        <v>2500000</v>
      </c>
      <c r="D45" s="9">
        <f t="shared" si="5"/>
        <v>30000</v>
      </c>
      <c r="E45" s="9">
        <v>184700</v>
      </c>
      <c r="F45" s="9">
        <v>271199</v>
      </c>
      <c r="G45" s="8">
        <f t="shared" si="6"/>
        <v>485899</v>
      </c>
      <c r="H45" s="9">
        <v>0</v>
      </c>
      <c r="I45" s="9">
        <f t="shared" si="10"/>
        <v>165000</v>
      </c>
      <c r="J45" s="9">
        <f t="shared" si="11"/>
        <v>180000</v>
      </c>
      <c r="K45" s="9">
        <f t="shared" si="13"/>
        <v>1980000</v>
      </c>
      <c r="L45" s="9">
        <f t="shared" si="7"/>
        <v>100000</v>
      </c>
      <c r="M45" s="9">
        <v>0</v>
      </c>
      <c r="N45" s="9">
        <f t="shared" si="8"/>
        <v>564600</v>
      </c>
      <c r="O45" s="9">
        <v>44000</v>
      </c>
      <c r="P45" s="8">
        <f t="shared" si="0"/>
        <v>520600</v>
      </c>
      <c r="Q45" s="9">
        <f t="shared" si="1"/>
        <v>2014101</v>
      </c>
      <c r="R45" s="9">
        <f t="shared" si="14"/>
        <v>1979400</v>
      </c>
      <c r="S45" s="9">
        <f t="shared" si="3"/>
        <v>-34701</v>
      </c>
      <c r="T45" s="10">
        <f t="shared" si="4"/>
        <v>1.7531070021218551</v>
      </c>
    </row>
    <row r="46" spans="1:20" x14ac:dyDescent="0.3">
      <c r="A46" s="6" t="s">
        <v>41</v>
      </c>
      <c r="B46" s="7">
        <v>5</v>
      </c>
      <c r="C46" s="8">
        <v>2700000</v>
      </c>
      <c r="D46" s="9">
        <f t="shared" si="5"/>
        <v>32400</v>
      </c>
      <c r="E46" s="9">
        <v>200700</v>
      </c>
      <c r="F46" s="9">
        <v>303104</v>
      </c>
      <c r="G46" s="8">
        <f t="shared" si="6"/>
        <v>536204</v>
      </c>
      <c r="H46" s="9">
        <v>0</v>
      </c>
      <c r="I46" s="9">
        <f t="shared" si="10"/>
        <v>165000</v>
      </c>
      <c r="J46" s="9">
        <f t="shared" si="11"/>
        <v>180000</v>
      </c>
      <c r="K46" s="9">
        <f t="shared" si="13"/>
        <v>1980000</v>
      </c>
      <c r="L46" s="9">
        <f t="shared" si="7"/>
        <v>300000</v>
      </c>
      <c r="M46" s="9">
        <v>0</v>
      </c>
      <c r="N46" s="9">
        <f t="shared" si="8"/>
        <v>618600</v>
      </c>
      <c r="O46" s="9">
        <v>44000</v>
      </c>
      <c r="P46" s="8">
        <f t="shared" si="0"/>
        <v>574600</v>
      </c>
      <c r="Q46" s="9">
        <f t="shared" si="1"/>
        <v>2163796</v>
      </c>
      <c r="R46" s="9">
        <f t="shared" si="14"/>
        <v>2125400</v>
      </c>
      <c r="S46" s="9">
        <f t="shared" si="3"/>
        <v>-38396</v>
      </c>
      <c r="T46" s="10">
        <f t="shared" si="4"/>
        <v>1.8065305354286254</v>
      </c>
    </row>
    <row r="47" spans="1:20" x14ac:dyDescent="0.3">
      <c r="A47" s="6" t="s">
        <v>42</v>
      </c>
      <c r="B47" s="7">
        <v>5</v>
      </c>
      <c r="C47" s="8">
        <v>2900000</v>
      </c>
      <c r="D47" s="9">
        <f t="shared" si="5"/>
        <v>34800</v>
      </c>
      <c r="E47" s="9">
        <v>216700</v>
      </c>
      <c r="F47" s="9">
        <v>334308</v>
      </c>
      <c r="G47" s="8">
        <f t="shared" si="6"/>
        <v>585808</v>
      </c>
      <c r="H47" s="9">
        <v>0</v>
      </c>
      <c r="I47" s="9">
        <f t="shared" si="10"/>
        <v>165000</v>
      </c>
      <c r="J47" s="9">
        <f t="shared" si="11"/>
        <v>180000</v>
      </c>
      <c r="K47" s="9">
        <f t="shared" si="13"/>
        <v>1980000</v>
      </c>
      <c r="L47" s="9">
        <f t="shared" si="7"/>
        <v>500000</v>
      </c>
      <c r="M47" s="9">
        <v>0</v>
      </c>
      <c r="N47" s="9">
        <f t="shared" si="8"/>
        <v>672600</v>
      </c>
      <c r="O47" s="9">
        <v>44000</v>
      </c>
      <c r="P47" s="8">
        <f t="shared" si="0"/>
        <v>628600</v>
      </c>
      <c r="Q47" s="9">
        <f t="shared" si="1"/>
        <v>2314192</v>
      </c>
      <c r="R47" s="9">
        <f t="shared" si="14"/>
        <v>2271400</v>
      </c>
      <c r="S47" s="9">
        <f t="shared" si="3"/>
        <v>-42792</v>
      </c>
      <c r="T47" s="10">
        <f t="shared" si="4"/>
        <v>1.883948225763846</v>
      </c>
    </row>
    <row r="48" spans="1:20" x14ac:dyDescent="0.3">
      <c r="A48" s="6" t="s">
        <v>43</v>
      </c>
      <c r="B48" s="7">
        <v>5</v>
      </c>
      <c r="C48" s="8">
        <v>3000000</v>
      </c>
      <c r="D48" s="9">
        <f t="shared" si="5"/>
        <v>36000</v>
      </c>
      <c r="E48" s="9">
        <v>224700</v>
      </c>
      <c r="F48" s="9">
        <v>349910</v>
      </c>
      <c r="G48" s="8">
        <f t="shared" si="6"/>
        <v>610610</v>
      </c>
      <c r="H48" s="9">
        <v>0</v>
      </c>
      <c r="I48" s="9">
        <f t="shared" si="10"/>
        <v>165000</v>
      </c>
      <c r="J48" s="9">
        <f t="shared" si="11"/>
        <v>180000</v>
      </c>
      <c r="K48" s="9">
        <f t="shared" si="13"/>
        <v>1980000</v>
      </c>
      <c r="L48" s="9">
        <f t="shared" si="7"/>
        <v>600000</v>
      </c>
      <c r="M48" s="9">
        <v>0</v>
      </c>
      <c r="N48" s="9">
        <f t="shared" si="8"/>
        <v>699600</v>
      </c>
      <c r="O48" s="9">
        <v>44000</v>
      </c>
      <c r="P48" s="8">
        <f t="shared" si="0"/>
        <v>655600</v>
      </c>
      <c r="Q48" s="9">
        <f t="shared" si="1"/>
        <v>2389390</v>
      </c>
      <c r="R48" s="9">
        <f t="shared" si="14"/>
        <v>2344400</v>
      </c>
      <c r="S48" s="9">
        <f t="shared" si="3"/>
        <v>-44990</v>
      </c>
      <c r="T48" s="10">
        <f t="shared" si="4"/>
        <v>1.9190411192629244</v>
      </c>
    </row>
    <row r="49" spans="1:20" x14ac:dyDescent="0.3">
      <c r="A49" s="6" t="s">
        <v>44</v>
      </c>
      <c r="B49" s="7">
        <v>5</v>
      </c>
      <c r="C49" s="8">
        <v>3300000</v>
      </c>
      <c r="D49" s="9">
        <f t="shared" si="5"/>
        <v>39600</v>
      </c>
      <c r="E49" s="9">
        <v>248700</v>
      </c>
      <c r="F49" s="9">
        <v>399457</v>
      </c>
      <c r="G49" s="8">
        <f t="shared" si="6"/>
        <v>687757</v>
      </c>
      <c r="H49" s="9">
        <v>0</v>
      </c>
      <c r="I49" s="9">
        <f t="shared" si="10"/>
        <v>165000</v>
      </c>
      <c r="J49" s="9">
        <f t="shared" si="11"/>
        <v>180000</v>
      </c>
      <c r="K49" s="9">
        <f t="shared" si="13"/>
        <v>1980000</v>
      </c>
      <c r="L49" s="9">
        <f t="shared" si="7"/>
        <v>900000</v>
      </c>
      <c r="M49" s="9">
        <v>0</v>
      </c>
      <c r="N49" s="9">
        <f t="shared" si="8"/>
        <v>780600</v>
      </c>
      <c r="O49" s="9">
        <v>44000</v>
      </c>
      <c r="P49" s="8">
        <f t="shared" si="0"/>
        <v>736600</v>
      </c>
      <c r="Q49" s="9">
        <f t="shared" si="1"/>
        <v>2612243</v>
      </c>
      <c r="R49" s="9">
        <f t="shared" si="14"/>
        <v>2563400</v>
      </c>
      <c r="S49" s="9">
        <f t="shared" si="3"/>
        <v>-48843</v>
      </c>
      <c r="T49" s="10">
        <f t="shared" si="4"/>
        <v>1.9053990793477411</v>
      </c>
    </row>
    <row r="50" spans="1:20" x14ac:dyDescent="0.3">
      <c r="A50" s="6" t="s">
        <v>45</v>
      </c>
      <c r="B50" s="7">
        <v>5</v>
      </c>
      <c r="C50" s="8">
        <v>3500000</v>
      </c>
      <c r="D50" s="9">
        <f t="shared" si="5"/>
        <v>42000</v>
      </c>
      <c r="E50" s="9">
        <v>264700</v>
      </c>
      <c r="F50" s="9">
        <v>436810</v>
      </c>
      <c r="G50" s="8">
        <f t="shared" si="6"/>
        <v>743510</v>
      </c>
      <c r="H50" s="9">
        <v>0</v>
      </c>
      <c r="I50" s="9">
        <f t="shared" si="10"/>
        <v>165000</v>
      </c>
      <c r="J50" s="9">
        <f t="shared" si="11"/>
        <v>180000</v>
      </c>
      <c r="K50" s="9">
        <f t="shared" si="13"/>
        <v>1980000</v>
      </c>
      <c r="L50" s="9">
        <f t="shared" si="7"/>
        <v>1100000</v>
      </c>
      <c r="M50" s="9">
        <v>0</v>
      </c>
      <c r="N50" s="9">
        <f t="shared" si="8"/>
        <v>834600</v>
      </c>
      <c r="O50" s="9">
        <v>44000</v>
      </c>
      <c r="P50" s="8">
        <f t="shared" si="0"/>
        <v>790600</v>
      </c>
      <c r="Q50" s="9">
        <f t="shared" si="1"/>
        <v>2756490</v>
      </c>
      <c r="R50" s="9">
        <f t="shared" si="14"/>
        <v>2709400</v>
      </c>
      <c r="S50" s="9">
        <f t="shared" si="3"/>
        <v>-47090</v>
      </c>
      <c r="T50" s="10">
        <f t="shared" si="4"/>
        <v>1.7380231785635196</v>
      </c>
    </row>
    <row r="51" spans="1:20" x14ac:dyDescent="0.3">
      <c r="A51" s="6" t="s">
        <v>46</v>
      </c>
      <c r="B51" s="7">
        <v>5</v>
      </c>
      <c r="C51" s="8">
        <v>4000000</v>
      </c>
      <c r="D51" s="9">
        <f t="shared" si="5"/>
        <v>48000</v>
      </c>
      <c r="E51" s="9">
        <v>304700</v>
      </c>
      <c r="F51" s="9">
        <v>530193</v>
      </c>
      <c r="G51" s="8">
        <f t="shared" si="6"/>
        <v>882893</v>
      </c>
      <c r="H51" s="9">
        <v>0</v>
      </c>
      <c r="I51" s="9">
        <f t="shared" si="10"/>
        <v>165000</v>
      </c>
      <c r="J51" s="9">
        <f t="shared" si="11"/>
        <v>180000</v>
      </c>
      <c r="K51" s="9">
        <f t="shared" si="13"/>
        <v>1980000</v>
      </c>
      <c r="L51" s="9">
        <f>IF(C51&lt;2400000,0,MIN(C51,8000000)-2400000)</f>
        <v>1600000</v>
      </c>
      <c r="M51" s="9">
        <v>0</v>
      </c>
      <c r="N51" s="9">
        <f t="shared" si="8"/>
        <v>969600</v>
      </c>
      <c r="O51" s="9">
        <v>44000</v>
      </c>
      <c r="P51" s="8">
        <f t="shared" si="0"/>
        <v>925600</v>
      </c>
      <c r="Q51" s="9">
        <f t="shared" si="1"/>
        <v>3117107</v>
      </c>
      <c r="R51" s="9">
        <f t="shared" si="14"/>
        <v>3074400</v>
      </c>
      <c r="S51" s="9">
        <f t="shared" si="3"/>
        <v>-42707</v>
      </c>
      <c r="T51" s="10">
        <f t="shared" si="4"/>
        <v>1.3891165755919854</v>
      </c>
    </row>
    <row r="52" spans="1:20" x14ac:dyDescent="0.3">
      <c r="A52" s="6" t="s">
        <v>47</v>
      </c>
      <c r="B52" s="7">
        <v>5</v>
      </c>
      <c r="C52" s="8">
        <v>4500000</v>
      </c>
      <c r="D52" s="9">
        <f t="shared" si="5"/>
        <v>54000</v>
      </c>
      <c r="E52" s="9">
        <v>344700</v>
      </c>
      <c r="F52" s="9">
        <v>623576</v>
      </c>
      <c r="G52" s="8">
        <f t="shared" si="6"/>
        <v>1022276</v>
      </c>
      <c r="H52" s="9">
        <v>0</v>
      </c>
      <c r="I52" s="9">
        <f t="shared" si="10"/>
        <v>165000</v>
      </c>
      <c r="J52" s="9">
        <f t="shared" si="11"/>
        <v>180000</v>
      </c>
      <c r="K52" s="9">
        <f t="shared" si="13"/>
        <v>1980000</v>
      </c>
      <c r="L52" s="9">
        <f t="shared" si="7"/>
        <v>2100000</v>
      </c>
      <c r="M52" s="9">
        <v>0</v>
      </c>
      <c r="N52" s="9">
        <f t="shared" si="8"/>
        <v>1104600</v>
      </c>
      <c r="O52" s="9">
        <v>44000</v>
      </c>
      <c r="P52" s="8">
        <f t="shared" si="0"/>
        <v>1060600</v>
      </c>
      <c r="Q52" s="9">
        <f t="shared" si="1"/>
        <v>3477724</v>
      </c>
      <c r="R52" s="9">
        <f t="shared" si="14"/>
        <v>3439400</v>
      </c>
      <c r="S52" s="9">
        <f t="shared" si="3"/>
        <v>-38324</v>
      </c>
      <c r="T52" s="10">
        <f t="shared" si="4"/>
        <v>1.1142641158341571</v>
      </c>
    </row>
    <row r="53" spans="1:20" x14ac:dyDescent="0.3">
      <c r="A53" s="6" t="s">
        <v>48</v>
      </c>
      <c r="B53" s="7">
        <v>5</v>
      </c>
      <c r="C53" s="8">
        <v>5000000</v>
      </c>
      <c r="D53" s="9">
        <f t="shared" si="5"/>
        <v>60000</v>
      </c>
      <c r="E53" s="9">
        <v>384700</v>
      </c>
      <c r="F53" s="9">
        <v>716959</v>
      </c>
      <c r="G53" s="8">
        <f t="shared" si="6"/>
        <v>1161659</v>
      </c>
      <c r="H53" s="9">
        <v>0</v>
      </c>
      <c r="I53" s="9">
        <f t="shared" si="10"/>
        <v>165000</v>
      </c>
      <c r="J53" s="9">
        <f t="shared" si="11"/>
        <v>180000</v>
      </c>
      <c r="K53" s="9">
        <f t="shared" si="13"/>
        <v>1980000</v>
      </c>
      <c r="L53" s="9">
        <f t="shared" si="7"/>
        <v>2600000</v>
      </c>
      <c r="M53" s="9">
        <v>0</v>
      </c>
      <c r="N53" s="9">
        <f t="shared" si="8"/>
        <v>1239600</v>
      </c>
      <c r="O53" s="9">
        <v>44000</v>
      </c>
      <c r="P53" s="8">
        <f t="shared" si="0"/>
        <v>1195600</v>
      </c>
      <c r="Q53" s="9">
        <f t="shared" si="1"/>
        <v>3838341</v>
      </c>
      <c r="R53" s="9">
        <f t="shared" si="14"/>
        <v>3804400</v>
      </c>
      <c r="S53" s="9">
        <f t="shared" si="3"/>
        <v>-33941</v>
      </c>
      <c r="T53" s="10">
        <f t="shared" si="4"/>
        <v>0.89215119335506254</v>
      </c>
    </row>
    <row r="54" spans="1:20" x14ac:dyDescent="0.3">
      <c r="A54" s="6" t="s">
        <v>49</v>
      </c>
      <c r="B54" s="7">
        <v>5</v>
      </c>
      <c r="C54" s="8">
        <v>5500000</v>
      </c>
      <c r="D54" s="9">
        <f t="shared" si="5"/>
        <v>66000</v>
      </c>
      <c r="E54" s="9">
        <v>424700</v>
      </c>
      <c r="F54" s="9">
        <v>810341</v>
      </c>
      <c r="G54" s="8">
        <f t="shared" si="6"/>
        <v>1301041</v>
      </c>
      <c r="H54" s="9">
        <v>0</v>
      </c>
      <c r="I54" s="9">
        <f t="shared" si="10"/>
        <v>165000</v>
      </c>
      <c r="J54" s="9">
        <f t="shared" si="11"/>
        <v>180000</v>
      </c>
      <c r="K54" s="9">
        <f t="shared" si="13"/>
        <v>1980000</v>
      </c>
      <c r="L54" s="9">
        <f t="shared" si="7"/>
        <v>3100000</v>
      </c>
      <c r="M54" s="9">
        <v>0</v>
      </c>
      <c r="N54" s="9">
        <f t="shared" si="8"/>
        <v>1374600</v>
      </c>
      <c r="O54" s="9">
        <v>44000</v>
      </c>
      <c r="P54" s="8">
        <f t="shared" si="0"/>
        <v>1330600</v>
      </c>
      <c r="Q54" s="9">
        <f t="shared" si="1"/>
        <v>4198959</v>
      </c>
      <c r="R54" s="9">
        <f t="shared" si="14"/>
        <v>4169400</v>
      </c>
      <c r="S54" s="9">
        <f t="shared" si="3"/>
        <v>-29559</v>
      </c>
      <c r="T54" s="10">
        <f t="shared" si="4"/>
        <v>0.70895092819110661</v>
      </c>
    </row>
    <row r="55" spans="1:20" x14ac:dyDescent="0.3">
      <c r="A55" s="6" t="s">
        <v>50</v>
      </c>
      <c r="B55" s="7">
        <v>5</v>
      </c>
      <c r="C55" s="8">
        <v>6000000</v>
      </c>
      <c r="D55" s="9">
        <f t="shared" si="5"/>
        <v>72000</v>
      </c>
      <c r="E55" s="9">
        <v>464700</v>
      </c>
      <c r="F55" s="9">
        <v>903724</v>
      </c>
      <c r="G55" s="8">
        <f t="shared" si="6"/>
        <v>1440424</v>
      </c>
      <c r="H55" s="9">
        <v>0</v>
      </c>
      <c r="I55" s="9">
        <f t="shared" si="10"/>
        <v>165000</v>
      </c>
      <c r="J55" s="9">
        <f t="shared" si="11"/>
        <v>180000</v>
      </c>
      <c r="K55" s="9">
        <f t="shared" si="13"/>
        <v>1980000</v>
      </c>
      <c r="L55" s="9">
        <f t="shared" si="7"/>
        <v>3600000</v>
      </c>
      <c r="M55" s="9">
        <v>0</v>
      </c>
      <c r="N55" s="9">
        <f t="shared" si="8"/>
        <v>1509600</v>
      </c>
      <c r="O55" s="9">
        <v>44000</v>
      </c>
      <c r="P55" s="8">
        <f t="shared" si="0"/>
        <v>1465600</v>
      </c>
      <c r="Q55" s="9">
        <f t="shared" si="1"/>
        <v>4559576</v>
      </c>
      <c r="R55" s="9">
        <f t="shared" si="14"/>
        <v>4534400</v>
      </c>
      <c r="S55" s="9">
        <f t="shared" si="3"/>
        <v>-25176</v>
      </c>
      <c r="T55" s="10">
        <f t="shared" si="4"/>
        <v>0.55522230063514466</v>
      </c>
    </row>
    <row r="56" spans="1:20" x14ac:dyDescent="0.3">
      <c r="A56" s="6" t="s">
        <v>51</v>
      </c>
      <c r="B56" s="7">
        <v>5</v>
      </c>
      <c r="C56" s="8">
        <v>6500000</v>
      </c>
      <c r="D56" s="9">
        <f t="shared" si="5"/>
        <v>78000</v>
      </c>
      <c r="E56" s="9">
        <v>504700</v>
      </c>
      <c r="F56" s="9">
        <v>997107</v>
      </c>
      <c r="G56" s="8">
        <f t="shared" si="6"/>
        <v>1579807</v>
      </c>
      <c r="H56" s="9">
        <v>0</v>
      </c>
      <c r="I56" s="9">
        <f t="shared" si="10"/>
        <v>165000</v>
      </c>
      <c r="J56" s="9">
        <f t="shared" si="11"/>
        <v>180000</v>
      </c>
      <c r="K56" s="9">
        <f t="shared" si="13"/>
        <v>1980000</v>
      </c>
      <c r="L56" s="9">
        <f t="shared" si="7"/>
        <v>4100000</v>
      </c>
      <c r="M56" s="9">
        <v>0</v>
      </c>
      <c r="N56" s="9">
        <f t="shared" si="8"/>
        <v>1644600</v>
      </c>
      <c r="O56" s="9">
        <v>44000</v>
      </c>
      <c r="P56" s="8">
        <f t="shared" si="0"/>
        <v>1600600</v>
      </c>
      <c r="Q56" s="9">
        <f t="shared" si="1"/>
        <v>4920193</v>
      </c>
      <c r="R56" s="9">
        <f t="shared" si="14"/>
        <v>4899400</v>
      </c>
      <c r="S56" s="9">
        <f t="shared" si="3"/>
        <v>-20793</v>
      </c>
      <c r="T56" s="10">
        <f t="shared" si="4"/>
        <v>0.42439890598848834</v>
      </c>
    </row>
    <row r="57" spans="1:20" x14ac:dyDescent="0.3">
      <c r="A57" s="6" t="s">
        <v>52</v>
      </c>
      <c r="B57" s="7">
        <v>5</v>
      </c>
      <c r="C57" s="8">
        <v>7000000</v>
      </c>
      <c r="D57" s="9">
        <f t="shared" si="5"/>
        <v>84000</v>
      </c>
      <c r="E57" s="9">
        <v>544700</v>
      </c>
      <c r="F57" s="9">
        <v>1091438</v>
      </c>
      <c r="G57" s="8">
        <f t="shared" si="6"/>
        <v>1720138</v>
      </c>
      <c r="H57" s="9">
        <v>0</v>
      </c>
      <c r="I57" s="9">
        <f t="shared" si="10"/>
        <v>165000</v>
      </c>
      <c r="J57" s="9">
        <f t="shared" si="11"/>
        <v>180000</v>
      </c>
      <c r="K57" s="9">
        <f t="shared" si="13"/>
        <v>1980000</v>
      </c>
      <c r="L57" s="9">
        <f t="shared" si="7"/>
        <v>4600000</v>
      </c>
      <c r="M57" s="9">
        <v>0</v>
      </c>
      <c r="N57" s="9">
        <f t="shared" si="8"/>
        <v>1779600</v>
      </c>
      <c r="O57" s="9">
        <v>44000</v>
      </c>
      <c r="P57" s="8">
        <f t="shared" si="0"/>
        <v>1735600</v>
      </c>
      <c r="Q57" s="9">
        <f t="shared" si="1"/>
        <v>5279862</v>
      </c>
      <c r="R57" s="9">
        <f t="shared" si="14"/>
        <v>5264400</v>
      </c>
      <c r="S57" s="9">
        <f t="shared" si="3"/>
        <v>-15462</v>
      </c>
      <c r="T57" s="10">
        <f t="shared" si="4"/>
        <v>0.29370868475039891</v>
      </c>
    </row>
    <row r="58" spans="1:20" x14ac:dyDescent="0.3">
      <c r="A58" s="6" t="s">
        <v>53</v>
      </c>
      <c r="B58" s="7">
        <v>5</v>
      </c>
      <c r="C58" s="8">
        <v>7500000</v>
      </c>
      <c r="D58" s="9">
        <f t="shared" si="5"/>
        <v>90000</v>
      </c>
      <c r="E58" s="9">
        <v>584700</v>
      </c>
      <c r="F58" s="9">
        <v>1204275</v>
      </c>
      <c r="G58" s="8">
        <f t="shared" si="6"/>
        <v>1878975</v>
      </c>
      <c r="H58" s="9">
        <v>0</v>
      </c>
      <c r="I58" s="9">
        <f t="shared" si="10"/>
        <v>165000</v>
      </c>
      <c r="J58" s="9">
        <f t="shared" si="11"/>
        <v>180000</v>
      </c>
      <c r="K58" s="9">
        <f t="shared" si="13"/>
        <v>1980000</v>
      </c>
      <c r="L58" s="9">
        <f t="shared" si="7"/>
        <v>5100000</v>
      </c>
      <c r="M58" s="9">
        <v>0</v>
      </c>
      <c r="N58" s="9">
        <f t="shared" si="8"/>
        <v>1914600</v>
      </c>
      <c r="O58" s="9">
        <v>44000</v>
      </c>
      <c r="P58" s="8">
        <f t="shared" si="0"/>
        <v>1870600</v>
      </c>
      <c r="Q58" s="9">
        <f t="shared" si="1"/>
        <v>5621025</v>
      </c>
      <c r="R58" s="9">
        <f t="shared" si="14"/>
        <v>5629400</v>
      </c>
      <c r="S58" s="9">
        <f t="shared" si="3"/>
        <v>8375</v>
      </c>
      <c r="T58" s="10">
        <f t="shared" si="4"/>
        <v>-0.14877251572103597</v>
      </c>
    </row>
    <row r="59" spans="1:20" x14ac:dyDescent="0.3">
      <c r="A59" s="12" t="s">
        <v>54</v>
      </c>
      <c r="B59" s="13">
        <v>5</v>
      </c>
      <c r="C59" s="5">
        <v>8000000</v>
      </c>
      <c r="D59" s="14">
        <f t="shared" si="5"/>
        <v>96000</v>
      </c>
      <c r="E59" s="14">
        <v>624700</v>
      </c>
      <c r="F59" s="14">
        <v>1317113</v>
      </c>
      <c r="G59" s="5">
        <f t="shared" si="6"/>
        <v>2037813</v>
      </c>
      <c r="H59" s="9">
        <v>0</v>
      </c>
      <c r="I59" s="9">
        <f t="shared" si="10"/>
        <v>165000</v>
      </c>
      <c r="J59" s="9">
        <f t="shared" si="11"/>
        <v>180000</v>
      </c>
      <c r="K59" s="9">
        <f t="shared" si="13"/>
        <v>1980000</v>
      </c>
      <c r="L59" s="9">
        <f t="shared" si="7"/>
        <v>5600000</v>
      </c>
      <c r="M59" s="9">
        <f t="shared" ref="M59:M74" si="15">+C59-8000000</f>
        <v>0</v>
      </c>
      <c r="N59" s="9">
        <f t="shared" si="8"/>
        <v>2049600</v>
      </c>
      <c r="O59" s="9">
        <v>44000</v>
      </c>
      <c r="P59" s="5">
        <f t="shared" si="0"/>
        <v>2005600</v>
      </c>
      <c r="Q59" s="9">
        <f t="shared" si="1"/>
        <v>5962187</v>
      </c>
      <c r="R59" s="9">
        <f t="shared" si="14"/>
        <v>5994400</v>
      </c>
      <c r="S59" s="9">
        <f t="shared" si="3"/>
        <v>32213</v>
      </c>
      <c r="T59" s="10">
        <f t="shared" si="4"/>
        <v>-0.53738489256639532</v>
      </c>
    </row>
    <row r="60" spans="1:20" x14ac:dyDescent="0.3">
      <c r="A60" s="12" t="s">
        <v>55</v>
      </c>
      <c r="B60" s="13">
        <v>5</v>
      </c>
      <c r="C60" s="5">
        <v>8000001</v>
      </c>
      <c r="D60" s="14">
        <f t="shared" si="5"/>
        <v>96000.012000000002</v>
      </c>
      <c r="E60" s="14">
        <v>624700</v>
      </c>
      <c r="F60" s="14">
        <v>1317113</v>
      </c>
      <c r="G60" s="5">
        <f t="shared" si="6"/>
        <v>2037813.0120000001</v>
      </c>
      <c r="H60" s="9">
        <v>0</v>
      </c>
      <c r="I60" s="9">
        <f t="shared" si="10"/>
        <v>165000</v>
      </c>
      <c r="J60" s="9">
        <f t="shared" si="11"/>
        <v>180000</v>
      </c>
      <c r="K60" s="9">
        <f t="shared" si="13"/>
        <v>1980000</v>
      </c>
      <c r="L60" s="9">
        <f t="shared" si="7"/>
        <v>5600000</v>
      </c>
      <c r="M60" s="9">
        <f t="shared" si="15"/>
        <v>1</v>
      </c>
      <c r="N60" s="9">
        <f t="shared" si="8"/>
        <v>2049600.32</v>
      </c>
      <c r="O60" s="9">
        <v>44000</v>
      </c>
      <c r="P60" s="5">
        <f t="shared" si="0"/>
        <v>2005600.32</v>
      </c>
      <c r="Q60" s="9">
        <f t="shared" si="1"/>
        <v>5962187.9879999999</v>
      </c>
      <c r="R60" s="9">
        <f t="shared" si="14"/>
        <v>5994400.6799999997</v>
      </c>
      <c r="S60" s="9">
        <f t="shared" si="3"/>
        <v>32212.691999999806</v>
      </c>
      <c r="T60" s="10">
        <f t="shared" si="4"/>
        <v>-0.537379693477544</v>
      </c>
    </row>
    <row r="61" spans="1:20" x14ac:dyDescent="0.3">
      <c r="A61" s="6" t="s">
        <v>56</v>
      </c>
      <c r="B61" s="7">
        <v>5</v>
      </c>
      <c r="C61" s="8">
        <v>9000000</v>
      </c>
      <c r="D61" s="9">
        <f t="shared" si="5"/>
        <v>108000</v>
      </c>
      <c r="E61" s="9">
        <v>704700</v>
      </c>
      <c r="F61" s="9">
        <v>1542788</v>
      </c>
      <c r="G61" s="8">
        <f t="shared" si="6"/>
        <v>2355488</v>
      </c>
      <c r="H61" s="9">
        <v>0</v>
      </c>
      <c r="I61" s="9">
        <f t="shared" si="10"/>
        <v>165000</v>
      </c>
      <c r="J61" s="9">
        <f t="shared" si="11"/>
        <v>180000</v>
      </c>
      <c r="K61" s="9">
        <f t="shared" si="13"/>
        <v>1980000</v>
      </c>
      <c r="L61" s="9">
        <f t="shared" si="7"/>
        <v>5600000</v>
      </c>
      <c r="M61" s="9">
        <f t="shared" si="15"/>
        <v>1000000</v>
      </c>
      <c r="N61" s="9">
        <f t="shared" si="8"/>
        <v>2369600</v>
      </c>
      <c r="O61" s="9">
        <v>44000</v>
      </c>
      <c r="P61" s="8">
        <f t="shared" si="0"/>
        <v>2325600</v>
      </c>
      <c r="Q61" s="9">
        <f t="shared" si="1"/>
        <v>6644512</v>
      </c>
      <c r="R61" s="9">
        <f t="shared" si="14"/>
        <v>6674400</v>
      </c>
      <c r="S61" s="9">
        <f t="shared" si="3"/>
        <v>29888</v>
      </c>
      <c r="T61" s="10">
        <f t="shared" si="4"/>
        <v>-0.44780055136042191</v>
      </c>
    </row>
    <row r="62" spans="1:20" x14ac:dyDescent="0.3">
      <c r="A62" s="6" t="s">
        <v>57</v>
      </c>
      <c r="B62" s="7">
        <v>5</v>
      </c>
      <c r="C62" s="8">
        <v>10000000</v>
      </c>
      <c r="D62" s="9">
        <f t="shared" si="5"/>
        <v>120000</v>
      </c>
      <c r="E62" s="9">
        <v>784700</v>
      </c>
      <c r="F62" s="9">
        <v>1768463</v>
      </c>
      <c r="G62" s="8">
        <f t="shared" si="6"/>
        <v>2673163</v>
      </c>
      <c r="H62" s="9">
        <v>0</v>
      </c>
      <c r="I62" s="9">
        <f t="shared" si="10"/>
        <v>165000</v>
      </c>
      <c r="J62" s="9">
        <f t="shared" si="11"/>
        <v>180000</v>
      </c>
      <c r="K62" s="9">
        <f t="shared" si="13"/>
        <v>1980000</v>
      </c>
      <c r="L62" s="9">
        <f t="shared" si="7"/>
        <v>5600000</v>
      </c>
      <c r="M62" s="9">
        <f t="shared" si="15"/>
        <v>2000000</v>
      </c>
      <c r="N62" s="9">
        <f t="shared" si="8"/>
        <v>2689600</v>
      </c>
      <c r="O62" s="9">
        <v>44000</v>
      </c>
      <c r="P62" s="8">
        <f t="shared" si="0"/>
        <v>2645600</v>
      </c>
      <c r="Q62" s="9">
        <f t="shared" si="1"/>
        <v>7326837</v>
      </c>
      <c r="R62" s="9">
        <f t="shared" si="14"/>
        <v>7354400</v>
      </c>
      <c r="S62" s="9">
        <f t="shared" si="3"/>
        <v>27563</v>
      </c>
      <c r="T62" s="10">
        <f t="shared" si="4"/>
        <v>-0.37478244316327641</v>
      </c>
    </row>
    <row r="63" spans="1:20" x14ac:dyDescent="0.3">
      <c r="A63" s="6" t="s">
        <v>58</v>
      </c>
      <c r="B63" s="7">
        <v>5</v>
      </c>
      <c r="C63" s="8">
        <v>11000000</v>
      </c>
      <c r="D63" s="9">
        <f t="shared" si="5"/>
        <v>132000</v>
      </c>
      <c r="E63" s="9">
        <v>864700</v>
      </c>
      <c r="F63" s="9">
        <v>1994138</v>
      </c>
      <c r="G63" s="8">
        <f t="shared" si="6"/>
        <v>2990838</v>
      </c>
      <c r="H63" s="9">
        <v>0</v>
      </c>
      <c r="I63" s="9">
        <f t="shared" si="10"/>
        <v>165000</v>
      </c>
      <c r="J63" s="9">
        <f t="shared" si="11"/>
        <v>180000</v>
      </c>
      <c r="K63" s="9">
        <f t="shared" si="13"/>
        <v>1980000</v>
      </c>
      <c r="L63" s="9">
        <f t="shared" si="7"/>
        <v>5600000</v>
      </c>
      <c r="M63" s="9">
        <f t="shared" si="15"/>
        <v>3000000</v>
      </c>
      <c r="N63" s="9">
        <f t="shared" si="8"/>
        <v>3009600</v>
      </c>
      <c r="O63" s="9">
        <v>44000</v>
      </c>
      <c r="P63" s="8">
        <f t="shared" si="0"/>
        <v>2965600</v>
      </c>
      <c r="Q63" s="9">
        <f t="shared" si="1"/>
        <v>8009162</v>
      </c>
      <c r="R63" s="9">
        <f t="shared" si="14"/>
        <v>8034400</v>
      </c>
      <c r="S63" s="9">
        <f t="shared" si="3"/>
        <v>25238</v>
      </c>
      <c r="T63" s="10">
        <f t="shared" si="4"/>
        <v>-0.31412426565767199</v>
      </c>
    </row>
    <row r="64" spans="1:20" x14ac:dyDescent="0.3">
      <c r="A64" s="6" t="s">
        <v>59</v>
      </c>
      <c r="B64" s="7">
        <v>5</v>
      </c>
      <c r="C64" s="8">
        <v>12000000</v>
      </c>
      <c r="D64" s="9">
        <f t="shared" si="5"/>
        <v>144000</v>
      </c>
      <c r="E64" s="9">
        <v>944700</v>
      </c>
      <c r="F64" s="9">
        <v>2219113</v>
      </c>
      <c r="G64" s="8">
        <f t="shared" si="6"/>
        <v>3307813</v>
      </c>
      <c r="H64" s="9">
        <v>0</v>
      </c>
      <c r="I64" s="9">
        <f t="shared" si="10"/>
        <v>165000</v>
      </c>
      <c r="J64" s="9">
        <f t="shared" si="11"/>
        <v>180000</v>
      </c>
      <c r="K64" s="9">
        <f t="shared" si="13"/>
        <v>1980000</v>
      </c>
      <c r="L64" s="9">
        <f t="shared" si="7"/>
        <v>5600000</v>
      </c>
      <c r="M64" s="9">
        <f t="shared" si="15"/>
        <v>4000000</v>
      </c>
      <c r="N64" s="9">
        <f t="shared" si="8"/>
        <v>3329600</v>
      </c>
      <c r="O64" s="9">
        <v>44000</v>
      </c>
      <c r="P64" s="8">
        <f t="shared" si="0"/>
        <v>3285600</v>
      </c>
      <c r="Q64" s="9">
        <f t="shared" si="1"/>
        <v>8692187</v>
      </c>
      <c r="R64" s="9">
        <f t="shared" si="14"/>
        <v>8714400</v>
      </c>
      <c r="S64" s="9">
        <f t="shared" si="3"/>
        <v>22213</v>
      </c>
      <c r="T64" s="10">
        <f t="shared" si="4"/>
        <v>-0.25489993573854769</v>
      </c>
    </row>
    <row r="65" spans="1:21" x14ac:dyDescent="0.3">
      <c r="A65" s="6" t="s">
        <v>60</v>
      </c>
      <c r="B65" s="7">
        <v>5</v>
      </c>
      <c r="C65" s="8">
        <v>13000000</v>
      </c>
      <c r="D65" s="9">
        <f t="shared" si="5"/>
        <v>156000</v>
      </c>
      <c r="E65" s="9">
        <v>1024700</v>
      </c>
      <c r="F65" s="9">
        <v>2445488</v>
      </c>
      <c r="G65" s="8">
        <f t="shared" si="6"/>
        <v>3626188</v>
      </c>
      <c r="H65" s="9">
        <v>0</v>
      </c>
      <c r="I65" s="9">
        <f t="shared" si="10"/>
        <v>165000</v>
      </c>
      <c r="J65" s="9">
        <f t="shared" si="11"/>
        <v>180000</v>
      </c>
      <c r="K65" s="9">
        <f t="shared" si="13"/>
        <v>1980000</v>
      </c>
      <c r="L65" s="9">
        <f t="shared" si="7"/>
        <v>5600000</v>
      </c>
      <c r="M65" s="9">
        <f t="shared" si="15"/>
        <v>5000000</v>
      </c>
      <c r="N65" s="9">
        <f t="shared" si="8"/>
        <v>3649600</v>
      </c>
      <c r="O65" s="9">
        <v>44000</v>
      </c>
      <c r="P65" s="8">
        <f t="shared" si="0"/>
        <v>3605600</v>
      </c>
      <c r="Q65" s="9">
        <f t="shared" si="1"/>
        <v>9373812</v>
      </c>
      <c r="R65" s="9">
        <f t="shared" si="14"/>
        <v>9394400</v>
      </c>
      <c r="S65" s="9">
        <f t="shared" si="3"/>
        <v>20588</v>
      </c>
      <c r="T65" s="10">
        <f t="shared" si="4"/>
        <v>-0.21915183513582559</v>
      </c>
    </row>
    <row r="66" spans="1:21" x14ac:dyDescent="0.3">
      <c r="A66" s="6" t="s">
        <v>61</v>
      </c>
      <c r="B66" s="7">
        <v>5</v>
      </c>
      <c r="C66" s="8">
        <v>14000000</v>
      </c>
      <c r="D66" s="9">
        <f t="shared" si="5"/>
        <v>168000</v>
      </c>
      <c r="E66" s="9">
        <v>1104700</v>
      </c>
      <c r="F66" s="9">
        <v>2671163</v>
      </c>
      <c r="G66" s="8">
        <f t="shared" si="6"/>
        <v>3943863</v>
      </c>
      <c r="H66" s="9">
        <v>0</v>
      </c>
      <c r="I66" s="9">
        <f t="shared" si="10"/>
        <v>165000</v>
      </c>
      <c r="J66" s="9">
        <f t="shared" si="11"/>
        <v>180000</v>
      </c>
      <c r="K66" s="9">
        <f t="shared" si="13"/>
        <v>1980000</v>
      </c>
      <c r="L66" s="9">
        <f t="shared" si="7"/>
        <v>5600000</v>
      </c>
      <c r="M66" s="9">
        <f t="shared" si="15"/>
        <v>6000000</v>
      </c>
      <c r="N66" s="9">
        <f t="shared" si="8"/>
        <v>3969600</v>
      </c>
      <c r="O66" s="9">
        <v>44000</v>
      </c>
      <c r="P66" s="8">
        <f>+N66-O66</f>
        <v>3925600</v>
      </c>
      <c r="Q66" s="9">
        <f t="shared" si="1"/>
        <v>10056137</v>
      </c>
      <c r="R66" s="9">
        <f t="shared" si="14"/>
        <v>10074400</v>
      </c>
      <c r="S66" s="9">
        <f t="shared" si="3"/>
        <v>18263</v>
      </c>
      <c r="T66" s="10">
        <f t="shared" si="4"/>
        <v>-0.18128126737076153</v>
      </c>
    </row>
    <row r="67" spans="1:21" x14ac:dyDescent="0.3">
      <c r="A67" s="6" t="s">
        <v>62</v>
      </c>
      <c r="B67" s="7">
        <v>5</v>
      </c>
      <c r="C67" s="8">
        <v>15000000</v>
      </c>
      <c r="D67" s="9">
        <f t="shared" si="5"/>
        <v>180000</v>
      </c>
      <c r="E67" s="9">
        <v>1184700</v>
      </c>
      <c r="F67" s="9">
        <v>2896838</v>
      </c>
      <c r="G67" s="8">
        <f t="shared" si="6"/>
        <v>4261538</v>
      </c>
      <c r="H67" s="9">
        <v>0</v>
      </c>
      <c r="I67" s="9">
        <f t="shared" si="10"/>
        <v>165000</v>
      </c>
      <c r="J67" s="9">
        <f t="shared" si="11"/>
        <v>180000</v>
      </c>
      <c r="K67" s="9">
        <f t="shared" si="13"/>
        <v>1980000</v>
      </c>
      <c r="L67" s="9">
        <f t="shared" si="7"/>
        <v>5600000</v>
      </c>
      <c r="M67" s="9">
        <f t="shared" si="15"/>
        <v>7000000</v>
      </c>
      <c r="N67" s="9">
        <f t="shared" si="8"/>
        <v>4289600</v>
      </c>
      <c r="O67" s="9">
        <v>44000</v>
      </c>
      <c r="P67" s="8">
        <f t="shared" si="0"/>
        <v>4245600</v>
      </c>
      <c r="Q67" s="9">
        <f t="shared" si="1"/>
        <v>10738462</v>
      </c>
      <c r="R67" s="9">
        <f t="shared" si="14"/>
        <v>10754400</v>
      </c>
      <c r="S67" s="9">
        <f t="shared" si="3"/>
        <v>15938</v>
      </c>
      <c r="T67" s="10">
        <f t="shared" si="4"/>
        <v>-0.14819980659079074</v>
      </c>
    </row>
    <row r="68" spans="1:21" x14ac:dyDescent="0.3">
      <c r="A68" s="6" t="s">
        <v>63</v>
      </c>
      <c r="B68" s="7">
        <v>5</v>
      </c>
      <c r="C68" s="8">
        <v>16000000</v>
      </c>
      <c r="D68" s="9">
        <f t="shared" si="5"/>
        <v>192000</v>
      </c>
      <c r="E68" s="9">
        <v>1264700</v>
      </c>
      <c r="F68" s="9">
        <v>3122513</v>
      </c>
      <c r="G68" s="8">
        <f t="shared" si="6"/>
        <v>4579213</v>
      </c>
      <c r="H68" s="9">
        <v>0</v>
      </c>
      <c r="I68" s="9">
        <f t="shared" si="10"/>
        <v>165000</v>
      </c>
      <c r="J68" s="9">
        <f t="shared" si="11"/>
        <v>180000</v>
      </c>
      <c r="K68" s="9">
        <f t="shared" si="13"/>
        <v>1980000</v>
      </c>
      <c r="L68" s="9">
        <f t="shared" si="7"/>
        <v>5600000</v>
      </c>
      <c r="M68" s="9">
        <f t="shared" si="15"/>
        <v>8000000</v>
      </c>
      <c r="N68" s="9">
        <f t="shared" si="8"/>
        <v>4609600</v>
      </c>
      <c r="O68" s="9">
        <v>44000</v>
      </c>
      <c r="P68" s="8">
        <f t="shared" si="0"/>
        <v>4565600</v>
      </c>
      <c r="Q68" s="9">
        <f t="shared" si="1"/>
        <v>11420787</v>
      </c>
      <c r="R68" s="9">
        <f t="shared" si="14"/>
        <v>11434400</v>
      </c>
      <c r="S68" s="9">
        <f t="shared" si="3"/>
        <v>13613</v>
      </c>
      <c r="T68" s="10">
        <f t="shared" si="4"/>
        <v>-0.11905303295319389</v>
      </c>
    </row>
    <row r="69" spans="1:21" x14ac:dyDescent="0.3">
      <c r="A69" s="6" t="s">
        <v>64</v>
      </c>
      <c r="B69" s="7">
        <v>5</v>
      </c>
      <c r="C69" s="8">
        <v>17000000</v>
      </c>
      <c r="D69" s="9">
        <f t="shared" si="5"/>
        <v>204000</v>
      </c>
      <c r="E69" s="9">
        <v>1344700</v>
      </c>
      <c r="F69" s="9">
        <v>3348188</v>
      </c>
      <c r="G69" s="8">
        <f t="shared" si="6"/>
        <v>4896888</v>
      </c>
      <c r="H69" s="9">
        <v>0</v>
      </c>
      <c r="I69" s="9">
        <f t="shared" si="10"/>
        <v>165000</v>
      </c>
      <c r="J69" s="9">
        <f t="shared" si="11"/>
        <v>180000</v>
      </c>
      <c r="K69" s="9">
        <f t="shared" si="13"/>
        <v>1980000</v>
      </c>
      <c r="L69" s="9">
        <f t="shared" si="7"/>
        <v>5600000</v>
      </c>
      <c r="M69" s="9">
        <f t="shared" si="15"/>
        <v>9000000</v>
      </c>
      <c r="N69" s="9">
        <f t="shared" si="8"/>
        <v>4929600</v>
      </c>
      <c r="O69" s="9">
        <v>44000</v>
      </c>
      <c r="P69" s="8">
        <f t="shared" si="0"/>
        <v>4885600</v>
      </c>
      <c r="Q69" s="9">
        <f t="shared" si="1"/>
        <v>12103112</v>
      </c>
      <c r="R69" s="9">
        <f t="shared" si="14"/>
        <v>12114400</v>
      </c>
      <c r="S69" s="9">
        <f t="shared" si="3"/>
        <v>11288</v>
      </c>
      <c r="T69" s="10">
        <f t="shared" si="4"/>
        <v>-9.3178366241827904E-2</v>
      </c>
    </row>
    <row r="70" spans="1:21" x14ac:dyDescent="0.3">
      <c r="A70" s="6" t="s">
        <v>65</v>
      </c>
      <c r="B70" s="7">
        <v>5</v>
      </c>
      <c r="C70" s="8">
        <v>18000000</v>
      </c>
      <c r="D70" s="9">
        <f t="shared" si="5"/>
        <v>216000</v>
      </c>
      <c r="E70" s="9">
        <v>1424700</v>
      </c>
      <c r="F70" s="9">
        <v>3573863</v>
      </c>
      <c r="G70" s="8">
        <f t="shared" si="6"/>
        <v>5214563</v>
      </c>
      <c r="H70" s="9">
        <v>0</v>
      </c>
      <c r="I70" s="9">
        <f t="shared" si="10"/>
        <v>165000</v>
      </c>
      <c r="J70" s="9">
        <f t="shared" si="11"/>
        <v>180000</v>
      </c>
      <c r="K70" s="9">
        <f t="shared" si="13"/>
        <v>1980000</v>
      </c>
      <c r="L70" s="9">
        <f t="shared" si="7"/>
        <v>5600000</v>
      </c>
      <c r="M70" s="9">
        <f t="shared" si="15"/>
        <v>10000000</v>
      </c>
      <c r="N70" s="9">
        <f t="shared" si="8"/>
        <v>5249600</v>
      </c>
      <c r="O70" s="9">
        <v>44000</v>
      </c>
      <c r="P70" s="8">
        <f t="shared" si="0"/>
        <v>5205600</v>
      </c>
      <c r="Q70" s="9">
        <f t="shared" si="1"/>
        <v>12785437</v>
      </c>
      <c r="R70" s="9">
        <f t="shared" si="14"/>
        <v>12794400</v>
      </c>
      <c r="S70" s="9">
        <f t="shared" si="3"/>
        <v>8963</v>
      </c>
      <c r="T70" s="10">
        <f t="shared" si="4"/>
        <v>-7.0054086162696177E-2</v>
      </c>
    </row>
    <row r="71" spans="1:21" x14ac:dyDescent="0.3">
      <c r="A71" s="6" t="s">
        <v>66</v>
      </c>
      <c r="B71" s="7">
        <v>5</v>
      </c>
      <c r="C71" s="8">
        <v>19000000</v>
      </c>
      <c r="D71" s="9">
        <f t="shared" si="5"/>
        <v>228000</v>
      </c>
      <c r="E71" s="9">
        <v>1504700</v>
      </c>
      <c r="F71" s="9">
        <v>3799538</v>
      </c>
      <c r="G71" s="8">
        <f t="shared" si="6"/>
        <v>5532238</v>
      </c>
      <c r="H71" s="9">
        <v>0</v>
      </c>
      <c r="I71" s="9">
        <f t="shared" si="10"/>
        <v>165000</v>
      </c>
      <c r="J71" s="9">
        <f t="shared" si="11"/>
        <v>180000</v>
      </c>
      <c r="K71" s="9">
        <f t="shared" si="13"/>
        <v>1980000</v>
      </c>
      <c r="L71" s="9">
        <f t="shared" si="7"/>
        <v>5600000</v>
      </c>
      <c r="M71" s="9">
        <f t="shared" si="15"/>
        <v>11000000</v>
      </c>
      <c r="N71" s="9">
        <f t="shared" si="8"/>
        <v>5569600</v>
      </c>
      <c r="O71" s="9">
        <v>44000</v>
      </c>
      <c r="P71" s="8">
        <f t="shared" si="0"/>
        <v>5525600</v>
      </c>
      <c r="Q71" s="9">
        <f t="shared" si="1"/>
        <v>13467762</v>
      </c>
      <c r="R71" s="9">
        <f t="shared" si="14"/>
        <v>13474400</v>
      </c>
      <c r="S71" s="9">
        <f t="shared" si="3"/>
        <v>6638</v>
      </c>
      <c r="T71" s="10">
        <f t="shared" si="4"/>
        <v>-4.9263789111203465E-2</v>
      </c>
    </row>
    <row r="72" spans="1:21" x14ac:dyDescent="0.3">
      <c r="A72" s="6" t="s">
        <v>67</v>
      </c>
      <c r="B72" s="7">
        <v>5</v>
      </c>
      <c r="C72" s="8">
        <v>20000000</v>
      </c>
      <c r="D72" s="9">
        <f t="shared" si="5"/>
        <v>240000</v>
      </c>
      <c r="E72" s="9">
        <v>1584700</v>
      </c>
      <c r="F72" s="9">
        <v>4025213</v>
      </c>
      <c r="G72" s="8">
        <f t="shared" si="6"/>
        <v>5849913</v>
      </c>
      <c r="H72" s="9">
        <v>0</v>
      </c>
      <c r="I72" s="9">
        <f t="shared" si="10"/>
        <v>165000</v>
      </c>
      <c r="J72" s="9">
        <f t="shared" si="11"/>
        <v>180000</v>
      </c>
      <c r="K72" s="9">
        <f t="shared" si="13"/>
        <v>1980000</v>
      </c>
      <c r="L72" s="9">
        <f t="shared" si="7"/>
        <v>5600000</v>
      </c>
      <c r="M72" s="9">
        <f t="shared" si="15"/>
        <v>12000000</v>
      </c>
      <c r="N72" s="9">
        <f t="shared" si="8"/>
        <v>5889600</v>
      </c>
      <c r="O72" s="9">
        <v>44000</v>
      </c>
      <c r="P72" s="8">
        <f t="shared" si="0"/>
        <v>5845600</v>
      </c>
      <c r="Q72" s="9">
        <f t="shared" si="1"/>
        <v>14150087</v>
      </c>
      <c r="R72" s="9">
        <f t="shared" si="14"/>
        <v>14154400</v>
      </c>
      <c r="S72" s="9">
        <f t="shared" si="3"/>
        <v>4313</v>
      </c>
      <c r="T72" s="10">
        <f t="shared" si="4"/>
        <v>-3.0471090261685412E-2</v>
      </c>
    </row>
    <row r="73" spans="1:21" x14ac:dyDescent="0.3">
      <c r="A73" s="6" t="s">
        <v>68</v>
      </c>
      <c r="B73" s="7">
        <v>5</v>
      </c>
      <c r="C73" s="8">
        <v>25000000</v>
      </c>
      <c r="D73" s="9">
        <f t="shared" si="5"/>
        <v>300000</v>
      </c>
      <c r="E73" s="9">
        <v>1984700</v>
      </c>
      <c r="F73" s="9">
        <v>5153588</v>
      </c>
      <c r="G73" s="8">
        <f t="shared" si="6"/>
        <v>7438288</v>
      </c>
      <c r="H73" s="9">
        <v>0</v>
      </c>
      <c r="I73" s="9">
        <f t="shared" si="10"/>
        <v>165000</v>
      </c>
      <c r="J73" s="9">
        <f t="shared" si="11"/>
        <v>180000</v>
      </c>
      <c r="K73" s="9">
        <f t="shared" si="13"/>
        <v>1980000</v>
      </c>
      <c r="L73" s="9">
        <f t="shared" si="7"/>
        <v>5600000</v>
      </c>
      <c r="M73" s="9">
        <f t="shared" si="15"/>
        <v>17000000</v>
      </c>
      <c r="N73" s="9">
        <f t="shared" si="8"/>
        <v>7489600</v>
      </c>
      <c r="O73" s="9">
        <v>44000</v>
      </c>
      <c r="P73" s="8">
        <f t="shared" si="0"/>
        <v>7445600</v>
      </c>
      <c r="Q73" s="9">
        <f t="shared" si="1"/>
        <v>17561712</v>
      </c>
      <c r="R73" s="9">
        <f t="shared" si="14"/>
        <v>17554400</v>
      </c>
      <c r="S73" s="9">
        <f t="shared" si="3"/>
        <v>-7312</v>
      </c>
      <c r="T73" s="10">
        <f t="shared" si="4"/>
        <v>4.1653374652508776E-2</v>
      </c>
    </row>
    <row r="74" spans="1:21" x14ac:dyDescent="0.3">
      <c r="A74" s="6" t="s">
        <v>69</v>
      </c>
      <c r="B74" s="7">
        <v>5</v>
      </c>
      <c r="C74" s="8">
        <v>30000000</v>
      </c>
      <c r="D74" s="9">
        <f>+C74*1.2%</f>
        <v>360000</v>
      </c>
      <c r="E74" s="9">
        <v>2384700</v>
      </c>
      <c r="F74" s="9">
        <v>6281963</v>
      </c>
      <c r="G74" s="8">
        <f>+D74+E74+F74</f>
        <v>9026663</v>
      </c>
      <c r="H74" s="9">
        <v>0</v>
      </c>
      <c r="I74" s="9">
        <f t="shared" si="10"/>
        <v>165000</v>
      </c>
      <c r="J74" s="9">
        <f t="shared" si="11"/>
        <v>180000</v>
      </c>
      <c r="K74" s="9">
        <f t="shared" si="13"/>
        <v>1980000</v>
      </c>
      <c r="L74" s="9">
        <f>IF(C74&lt;2400000,0,MIN(C74,8000000)-2400000)</f>
        <v>5600000</v>
      </c>
      <c r="M74" s="9">
        <f t="shared" si="15"/>
        <v>22000000</v>
      </c>
      <c r="N74" s="9">
        <f>0+(I74*16%)+(J74*20%)+(K74*24%)+(L74*27%)+(M74*32%)</f>
        <v>9089600</v>
      </c>
      <c r="O74" s="9">
        <v>44000</v>
      </c>
      <c r="P74" s="8">
        <f>+N74-O74</f>
        <v>9045600</v>
      </c>
      <c r="Q74" s="9">
        <f t="shared" ref="Q74" si="16">+C74-G74</f>
        <v>20973337</v>
      </c>
      <c r="R74" s="9">
        <f t="shared" si="14"/>
        <v>20954400</v>
      </c>
      <c r="S74" s="9">
        <f t="shared" ref="S74" si="17">+R74-Q74</f>
        <v>-18937</v>
      </c>
      <c r="T74" s="10">
        <f t="shared" ref="T74" si="18">+(Q74-R74)/R74*100</f>
        <v>9.0372427747871575E-2</v>
      </c>
      <c r="U74" s="15"/>
    </row>
  </sheetData>
  <mergeCells count="16">
    <mergeCell ref="T6:T8"/>
    <mergeCell ref="B6:B8"/>
    <mergeCell ref="A6:A8"/>
    <mergeCell ref="C6:C8"/>
    <mergeCell ref="D7:D8"/>
    <mergeCell ref="E7:E8"/>
    <mergeCell ref="F7:F8"/>
    <mergeCell ref="D6:G6"/>
    <mergeCell ref="H6:P6"/>
    <mergeCell ref="Q6:Q8"/>
    <mergeCell ref="R6:R8"/>
    <mergeCell ref="S6:S8"/>
    <mergeCell ref="G7:G8"/>
    <mergeCell ref="N7:N8"/>
    <mergeCell ref="O7:O8"/>
    <mergeCell ref="P7:P8"/>
  </mergeCells>
  <pageMargins left="0.7" right="0.7" top="0.75" bottom="0.75" header="0.3" footer="0.3"/>
  <pageSetup paperSize="9" orientation="portrait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220A44-EEF1-4B55-BCC3-FFFE4EDB8C7B}">
  <dimension ref="A1"/>
  <sheetViews>
    <sheetView topLeftCell="A14" workbookViewId="0"/>
  </sheetViews>
  <sheetFormatPr baseColWidth="10" defaultRowHeight="14.5" x14ac:dyDescent="0.3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11F47E-2F1C-4941-8E41-0B08731FD7BE}">
  <dimension ref="A1"/>
  <sheetViews>
    <sheetView topLeftCell="A31" zoomScaleNormal="100" workbookViewId="0">
      <selection activeCell="L39" sqref="L39"/>
    </sheetView>
  </sheetViews>
  <sheetFormatPr baseColWidth="10" defaultColWidth="11.54296875" defaultRowHeight="14.5" x14ac:dyDescent="0.35"/>
  <cols>
    <col min="1" max="1" width="11.54296875" style="1"/>
    <col min="2" max="2" width="13.6328125" style="1" customWidth="1"/>
    <col min="3" max="3" width="11.90625" style="1" bestFit="1" customWidth="1"/>
    <col min="4" max="16384" width="11.54296875" style="1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7E15AA-15C0-4D50-9594-82395A21EA32}">
  <dimension ref="A5:T74"/>
  <sheetViews>
    <sheetView zoomScaleNormal="100" workbookViewId="0">
      <pane ySplit="8" topLeftCell="A23" activePane="bottomLeft" state="frozen"/>
      <selection pane="bottomLeft" activeCell="J26" sqref="A26:XFD26"/>
    </sheetView>
  </sheetViews>
  <sheetFormatPr baseColWidth="10" defaultColWidth="11.54296875" defaultRowHeight="13" x14ac:dyDescent="0.3"/>
  <cols>
    <col min="1" max="1" width="6.08984375" style="11" bestFit="1" customWidth="1"/>
    <col min="2" max="2" width="8.1796875" style="16" bestFit="1" customWidth="1"/>
    <col min="3" max="3" width="10.81640625" style="11" customWidth="1"/>
    <col min="4" max="4" width="8.54296875" style="11" bestFit="1" customWidth="1"/>
    <col min="5" max="6" width="10" style="11" bestFit="1" customWidth="1"/>
    <col min="7" max="7" width="10.08984375" style="11" bestFit="1" customWidth="1"/>
    <col min="8" max="8" width="7.6328125" style="11" bestFit="1" customWidth="1"/>
    <col min="9" max="10" width="8.6328125" style="11" bestFit="1" customWidth="1"/>
    <col min="11" max="11" width="10.08984375" style="11" bestFit="1" customWidth="1"/>
    <col min="12" max="12" width="10" style="11" bestFit="1" customWidth="1"/>
    <col min="13" max="13" width="9.90625" style="11" bestFit="1" customWidth="1"/>
    <col min="14" max="14" width="12.54296875" style="17" bestFit="1" customWidth="1"/>
    <col min="15" max="15" width="15.08984375" style="11" bestFit="1" customWidth="1"/>
    <col min="16" max="16" width="10.1796875" style="11" bestFit="1" customWidth="1"/>
    <col min="17" max="18" width="11" style="11" bestFit="1" customWidth="1"/>
    <col min="19" max="19" width="10.1796875" style="11" customWidth="1"/>
    <col min="20" max="20" width="8.6328125" style="11" customWidth="1"/>
    <col min="21" max="16384" width="11.54296875" style="11"/>
  </cols>
  <sheetData>
    <row r="5" spans="1:20" ht="16.75" customHeight="1" x14ac:dyDescent="0.3"/>
    <row r="6" spans="1:20" s="2" customFormat="1" ht="27" customHeight="1" x14ac:dyDescent="0.3">
      <c r="A6" s="26" t="s">
        <v>70</v>
      </c>
      <c r="B6" s="29" t="s">
        <v>3</v>
      </c>
      <c r="C6" s="32" t="s">
        <v>73</v>
      </c>
      <c r="D6" s="41" t="s">
        <v>71</v>
      </c>
      <c r="E6" s="42"/>
      <c r="F6" s="42"/>
      <c r="G6" s="43"/>
      <c r="H6" s="44" t="s">
        <v>72</v>
      </c>
      <c r="I6" s="45"/>
      <c r="J6" s="45"/>
      <c r="K6" s="45"/>
      <c r="L6" s="45"/>
      <c r="M6" s="45"/>
      <c r="N6" s="45"/>
      <c r="O6" s="45"/>
      <c r="P6" s="46"/>
      <c r="Q6" s="26" t="s">
        <v>86</v>
      </c>
      <c r="R6" s="26" t="s">
        <v>87</v>
      </c>
      <c r="S6" s="32" t="s">
        <v>88</v>
      </c>
      <c r="T6" s="32" t="s">
        <v>74</v>
      </c>
    </row>
    <row r="7" spans="1:20" s="2" customFormat="1" ht="38.4" customHeight="1" x14ac:dyDescent="0.3">
      <c r="A7" s="27"/>
      <c r="B7" s="30"/>
      <c r="C7" s="33"/>
      <c r="D7" s="47" t="s">
        <v>0</v>
      </c>
      <c r="E7" s="47" t="s">
        <v>1</v>
      </c>
      <c r="F7" s="47" t="s">
        <v>2</v>
      </c>
      <c r="G7" s="35" t="s">
        <v>81</v>
      </c>
      <c r="H7" s="3" t="s">
        <v>75</v>
      </c>
      <c r="I7" s="3" t="s">
        <v>76</v>
      </c>
      <c r="J7" s="3" t="s">
        <v>78</v>
      </c>
      <c r="K7" s="3" t="s">
        <v>77</v>
      </c>
      <c r="L7" s="3" t="s">
        <v>79</v>
      </c>
      <c r="M7" s="4" t="s">
        <v>80</v>
      </c>
      <c r="N7" s="37" t="s">
        <v>83</v>
      </c>
      <c r="O7" s="49" t="s">
        <v>84</v>
      </c>
      <c r="P7" s="35" t="s">
        <v>85</v>
      </c>
      <c r="Q7" s="27"/>
      <c r="R7" s="27"/>
      <c r="S7" s="33"/>
      <c r="T7" s="33"/>
    </row>
    <row r="8" spans="1:20" s="2" customFormat="1" x14ac:dyDescent="0.3">
      <c r="A8" s="28"/>
      <c r="B8" s="31"/>
      <c r="C8" s="34"/>
      <c r="D8" s="48"/>
      <c r="E8" s="48"/>
      <c r="F8" s="48"/>
      <c r="G8" s="36"/>
      <c r="H8" s="5">
        <v>75000</v>
      </c>
      <c r="I8" s="5">
        <f>240000-75000</f>
        <v>165000</v>
      </c>
      <c r="J8" s="5">
        <f>420000-240000</f>
        <v>180000</v>
      </c>
      <c r="K8" s="5">
        <f>2400000-420000</f>
        <v>1980000</v>
      </c>
      <c r="L8" s="5">
        <f>8000000-2400000</f>
        <v>5600000</v>
      </c>
      <c r="M8" s="5" t="s">
        <v>82</v>
      </c>
      <c r="N8" s="38"/>
      <c r="O8" s="49"/>
      <c r="P8" s="36"/>
      <c r="Q8" s="28"/>
      <c r="R8" s="28"/>
      <c r="S8" s="34"/>
      <c r="T8" s="34"/>
    </row>
    <row r="9" spans="1:20" x14ac:dyDescent="0.3">
      <c r="A9" s="6" t="s">
        <v>4</v>
      </c>
      <c r="B9" s="7">
        <v>1.5</v>
      </c>
      <c r="C9" s="8">
        <v>75000</v>
      </c>
      <c r="D9" s="9">
        <f t="shared" ref="D9:D73" si="0">+C9*1.2%</f>
        <v>900</v>
      </c>
      <c r="E9" s="9"/>
      <c r="F9" s="9">
        <v>1157.693181818182</v>
      </c>
      <c r="G9" s="8"/>
      <c r="H9" s="9"/>
      <c r="I9" s="9"/>
      <c r="J9" s="9"/>
      <c r="K9" s="9"/>
      <c r="L9" s="9"/>
      <c r="M9" s="9"/>
      <c r="N9" s="9"/>
      <c r="O9" s="9"/>
      <c r="P9" s="8"/>
      <c r="Q9" s="9">
        <f>+C9-G9</f>
        <v>75000</v>
      </c>
      <c r="R9" s="9">
        <f>+C9-0</f>
        <v>75000</v>
      </c>
      <c r="S9" s="9">
        <f>+R9-Q9</f>
        <v>0</v>
      </c>
      <c r="T9" s="10">
        <f>+(Q9-R9)/R9*100</f>
        <v>0</v>
      </c>
    </row>
    <row r="10" spans="1:20" x14ac:dyDescent="0.3">
      <c r="A10" s="6" t="s">
        <v>5</v>
      </c>
      <c r="B10" s="7">
        <v>1.5</v>
      </c>
      <c r="C10" s="8">
        <v>75001</v>
      </c>
      <c r="D10" s="9">
        <f t="shared" si="0"/>
        <v>900.01200000000006</v>
      </c>
      <c r="E10" s="9">
        <v>0</v>
      </c>
      <c r="F10" s="9">
        <v>1157.7540727272726</v>
      </c>
      <c r="G10" s="8">
        <f>+D10+E10+F10</f>
        <v>2057.7660727272728</v>
      </c>
      <c r="H10" s="9">
        <v>0</v>
      </c>
      <c r="I10" s="9">
        <f>IF(C10&lt;75000,0,MIN(C10,240000)-75000)</f>
        <v>1</v>
      </c>
      <c r="J10" s="9">
        <v>0</v>
      </c>
      <c r="K10" s="9">
        <v>0</v>
      </c>
      <c r="L10" s="9">
        <f>IF(C10&lt;2400000,0,MIN(C10,8000000)-2400000)</f>
        <v>0</v>
      </c>
      <c r="M10" s="9">
        <v>0</v>
      </c>
      <c r="N10" s="9">
        <f>0+(I10*16%)+(J10*20%)+(K10*24%)+(L10*27%)+(M10*32%)</f>
        <v>0.16</v>
      </c>
      <c r="O10" s="9">
        <v>5500</v>
      </c>
      <c r="P10" s="8">
        <f t="shared" ref="P10:P73" si="1">+N10-O10</f>
        <v>-5499.84</v>
      </c>
      <c r="Q10" s="9">
        <f t="shared" ref="Q10:Q73" si="2">+C10-G10</f>
        <v>72943.233927272726</v>
      </c>
      <c r="R10" s="9">
        <f t="shared" ref="R10" si="3">+C10-0</f>
        <v>75001</v>
      </c>
      <c r="S10" s="9">
        <f t="shared" ref="S10:S73" si="4">+R10-Q10</f>
        <v>2057.7660727272741</v>
      </c>
      <c r="T10" s="10">
        <f t="shared" ref="T10:T73" si="5">+(Q10-R10)/R10*100</f>
        <v>-2.7436515149494993</v>
      </c>
    </row>
    <row r="11" spans="1:20" x14ac:dyDescent="0.3">
      <c r="A11" s="6" t="s">
        <v>6</v>
      </c>
      <c r="B11" s="7">
        <v>1.5</v>
      </c>
      <c r="C11" s="8">
        <v>130000</v>
      </c>
      <c r="D11" s="9">
        <f t="shared" si="0"/>
        <v>1560</v>
      </c>
      <c r="E11" s="9">
        <v>450</v>
      </c>
      <c r="F11" s="9">
        <v>5243</v>
      </c>
      <c r="G11" s="8">
        <f t="shared" ref="G11:G73" si="6">+D11+E11+F11</f>
        <v>7253</v>
      </c>
      <c r="H11" s="9">
        <v>0</v>
      </c>
      <c r="I11" s="9">
        <f>IF(C11&lt;75000,0,MIN(C11,240000)-75000)</f>
        <v>55000</v>
      </c>
      <c r="J11" s="9">
        <v>0</v>
      </c>
      <c r="K11" s="9">
        <v>0</v>
      </c>
      <c r="L11" s="9">
        <f t="shared" ref="L11:L73" si="7">IF(C11&lt;2400000,0,MIN(C11,8000000)-2400000)</f>
        <v>0</v>
      </c>
      <c r="M11" s="9">
        <v>0</v>
      </c>
      <c r="N11" s="9">
        <f t="shared" ref="N11:N73" si="8">0+(I11*16%)+(J11*20%)+(K11*24%)+(L11*27%)+(M11*32%)</f>
        <v>8800</v>
      </c>
      <c r="O11" s="9">
        <v>5500</v>
      </c>
      <c r="P11" s="8">
        <f t="shared" si="1"/>
        <v>3300</v>
      </c>
      <c r="Q11" s="9">
        <f t="shared" si="2"/>
        <v>122747</v>
      </c>
      <c r="R11" s="9">
        <f>+C11-P11</f>
        <v>126700</v>
      </c>
      <c r="S11" s="9">
        <f>+R11-Q11</f>
        <v>3953</v>
      </c>
      <c r="T11" s="10">
        <f t="shared" si="5"/>
        <v>-3.1199684293606946</v>
      </c>
    </row>
    <row r="12" spans="1:20" x14ac:dyDescent="0.3">
      <c r="A12" s="6" t="s">
        <v>7</v>
      </c>
      <c r="B12" s="7">
        <v>1.5</v>
      </c>
      <c r="C12" s="8">
        <v>150000</v>
      </c>
      <c r="D12" s="9">
        <f t="shared" si="0"/>
        <v>1800</v>
      </c>
      <c r="E12" s="9">
        <v>750</v>
      </c>
      <c r="F12" s="9">
        <v>6991</v>
      </c>
      <c r="G12" s="8">
        <f t="shared" si="6"/>
        <v>9541</v>
      </c>
      <c r="H12" s="9">
        <v>0</v>
      </c>
      <c r="I12" s="9">
        <f t="shared" ref="I12" si="9">IF(C12&lt;75000,0,MIN(C12,240000)-75000)</f>
        <v>75000</v>
      </c>
      <c r="J12" s="9">
        <v>0</v>
      </c>
      <c r="K12" s="9">
        <v>0</v>
      </c>
      <c r="L12" s="9">
        <f t="shared" si="7"/>
        <v>0</v>
      </c>
      <c r="M12" s="9">
        <v>0</v>
      </c>
      <c r="N12" s="9">
        <f t="shared" si="8"/>
        <v>12000</v>
      </c>
      <c r="O12" s="9">
        <v>5500</v>
      </c>
      <c r="P12" s="8">
        <f t="shared" si="1"/>
        <v>6500</v>
      </c>
      <c r="Q12" s="9">
        <f t="shared" si="2"/>
        <v>140459</v>
      </c>
      <c r="R12" s="9">
        <f t="shared" ref="R12:R74" si="10">+C12-P12</f>
        <v>143500</v>
      </c>
      <c r="S12" s="9">
        <f t="shared" si="4"/>
        <v>3041</v>
      </c>
      <c r="T12" s="10">
        <f t="shared" si="5"/>
        <v>-2.1191637630662021</v>
      </c>
    </row>
    <row r="13" spans="1:20" x14ac:dyDescent="0.3">
      <c r="A13" s="6" t="s">
        <v>8</v>
      </c>
      <c r="B13" s="7">
        <v>1.5</v>
      </c>
      <c r="C13" s="8">
        <v>200000</v>
      </c>
      <c r="D13" s="9">
        <f t="shared" si="0"/>
        <v>2400</v>
      </c>
      <c r="E13" s="9">
        <v>2700</v>
      </c>
      <c r="F13" s="9">
        <v>11397</v>
      </c>
      <c r="G13" s="8">
        <f t="shared" si="6"/>
        <v>16497</v>
      </c>
      <c r="H13" s="9">
        <v>0</v>
      </c>
      <c r="I13" s="9">
        <f>IF(C13&lt;75000,0,MIN(C13,240000)-75000)</f>
        <v>125000</v>
      </c>
      <c r="J13" s="9">
        <v>0</v>
      </c>
      <c r="K13" s="9">
        <v>0</v>
      </c>
      <c r="L13" s="9">
        <f t="shared" si="7"/>
        <v>0</v>
      </c>
      <c r="M13" s="9">
        <v>0</v>
      </c>
      <c r="N13" s="9">
        <f t="shared" si="8"/>
        <v>20000</v>
      </c>
      <c r="O13" s="9">
        <v>5500</v>
      </c>
      <c r="P13" s="8">
        <f t="shared" si="1"/>
        <v>14500</v>
      </c>
      <c r="Q13" s="9">
        <f t="shared" si="2"/>
        <v>183503</v>
      </c>
      <c r="R13" s="9">
        <f t="shared" si="10"/>
        <v>185500</v>
      </c>
      <c r="S13" s="9">
        <f t="shared" si="4"/>
        <v>1997</v>
      </c>
      <c r="T13" s="10">
        <f t="shared" si="5"/>
        <v>-1.0765498652291106</v>
      </c>
    </row>
    <row r="14" spans="1:20" x14ac:dyDescent="0.3">
      <c r="A14" s="12" t="s">
        <v>9</v>
      </c>
      <c r="B14" s="13">
        <v>1.5</v>
      </c>
      <c r="C14" s="5">
        <v>240000</v>
      </c>
      <c r="D14" s="14">
        <f t="shared" si="0"/>
        <v>2880</v>
      </c>
      <c r="E14" s="14">
        <v>4300</v>
      </c>
      <c r="F14" s="14">
        <v>15636</v>
      </c>
      <c r="G14" s="5">
        <f t="shared" si="6"/>
        <v>22816</v>
      </c>
      <c r="H14" s="9">
        <v>0</v>
      </c>
      <c r="I14" s="9">
        <f>IF(C14&lt;75000,0,MIN(C14,240000)-75000)</f>
        <v>165000</v>
      </c>
      <c r="J14" s="9">
        <v>0</v>
      </c>
      <c r="K14" s="9">
        <v>0</v>
      </c>
      <c r="L14" s="9">
        <f t="shared" si="7"/>
        <v>0</v>
      </c>
      <c r="M14" s="9">
        <v>0</v>
      </c>
      <c r="N14" s="9">
        <f t="shared" si="8"/>
        <v>26400</v>
      </c>
      <c r="O14" s="9">
        <v>5500</v>
      </c>
      <c r="P14" s="5">
        <f t="shared" si="1"/>
        <v>20900</v>
      </c>
      <c r="Q14" s="9">
        <f t="shared" si="2"/>
        <v>217184</v>
      </c>
      <c r="R14" s="9">
        <f t="shared" si="10"/>
        <v>219100</v>
      </c>
      <c r="S14" s="9">
        <f t="shared" si="4"/>
        <v>1916</v>
      </c>
      <c r="T14" s="10">
        <f t="shared" si="5"/>
        <v>-0.87448653582838876</v>
      </c>
    </row>
    <row r="15" spans="1:20" x14ac:dyDescent="0.3">
      <c r="A15" s="12" t="s">
        <v>10</v>
      </c>
      <c r="B15" s="13">
        <v>1.5</v>
      </c>
      <c r="C15" s="5">
        <v>240001</v>
      </c>
      <c r="D15" s="14">
        <f t="shared" si="0"/>
        <v>2880.0120000000002</v>
      </c>
      <c r="E15" s="14">
        <v>4300</v>
      </c>
      <c r="F15" s="14">
        <v>15636</v>
      </c>
      <c r="G15" s="5">
        <f t="shared" si="6"/>
        <v>22816.012000000002</v>
      </c>
      <c r="H15" s="9">
        <v>0</v>
      </c>
      <c r="I15" s="9">
        <f t="shared" ref="I15:I74" si="11">IF(C15&lt;75000,0,MIN(C15,240000)-75000)</f>
        <v>165000</v>
      </c>
      <c r="J15" s="9">
        <f>IF(C15&lt;24000,0,MIN(C15,420000)-240000)</f>
        <v>1</v>
      </c>
      <c r="K15" s="9">
        <v>0</v>
      </c>
      <c r="L15" s="9">
        <f t="shared" si="7"/>
        <v>0</v>
      </c>
      <c r="M15" s="9">
        <v>0</v>
      </c>
      <c r="N15" s="9">
        <f t="shared" si="8"/>
        <v>26400.2</v>
      </c>
      <c r="O15" s="9">
        <v>5500</v>
      </c>
      <c r="P15" s="5">
        <f t="shared" si="1"/>
        <v>20900.2</v>
      </c>
      <c r="Q15" s="9">
        <f t="shared" si="2"/>
        <v>217184.98800000001</v>
      </c>
      <c r="R15" s="9">
        <f t="shared" si="10"/>
        <v>219100.79999999999</v>
      </c>
      <c r="S15" s="9">
        <f t="shared" si="4"/>
        <v>1915.8119999999763</v>
      </c>
      <c r="T15" s="10">
        <f t="shared" si="5"/>
        <v>-0.87439753757173699</v>
      </c>
    </row>
    <row r="16" spans="1:20" x14ac:dyDescent="0.3">
      <c r="A16" s="6" t="s">
        <v>11</v>
      </c>
      <c r="B16" s="7">
        <v>1.5</v>
      </c>
      <c r="C16" s="8">
        <v>270000</v>
      </c>
      <c r="D16" s="9">
        <f t="shared" si="0"/>
        <v>3240</v>
      </c>
      <c r="E16" s="9">
        <v>6300</v>
      </c>
      <c r="F16" s="9">
        <v>18702</v>
      </c>
      <c r="G16" s="8">
        <f t="shared" si="6"/>
        <v>28242</v>
      </c>
      <c r="H16" s="9">
        <v>0</v>
      </c>
      <c r="I16" s="9">
        <f t="shared" si="11"/>
        <v>165000</v>
      </c>
      <c r="J16" s="9">
        <f>IF(C16&lt;24000,0,MIN(C16,420000)-240000)</f>
        <v>30000</v>
      </c>
      <c r="K16" s="9">
        <v>0</v>
      </c>
      <c r="L16" s="9">
        <f t="shared" si="7"/>
        <v>0</v>
      </c>
      <c r="M16" s="9">
        <v>0</v>
      </c>
      <c r="N16" s="9">
        <f t="shared" si="8"/>
        <v>32400</v>
      </c>
      <c r="O16" s="9">
        <v>5500</v>
      </c>
      <c r="P16" s="8">
        <f t="shared" si="1"/>
        <v>26900</v>
      </c>
      <c r="Q16" s="9">
        <f t="shared" si="2"/>
        <v>241758</v>
      </c>
      <c r="R16" s="9">
        <f t="shared" si="10"/>
        <v>243100</v>
      </c>
      <c r="S16" s="9">
        <f t="shared" si="4"/>
        <v>1342</v>
      </c>
      <c r="T16" s="10">
        <f t="shared" si="5"/>
        <v>-0.55203619909502266</v>
      </c>
    </row>
    <row r="17" spans="1:20" x14ac:dyDescent="0.3">
      <c r="A17" s="6" t="s">
        <v>12</v>
      </c>
      <c r="B17" s="7">
        <v>1.5</v>
      </c>
      <c r="C17" s="8">
        <v>300000</v>
      </c>
      <c r="D17" s="9">
        <f t="shared" si="0"/>
        <v>3600</v>
      </c>
      <c r="E17" s="9">
        <v>8700</v>
      </c>
      <c r="F17" s="9">
        <v>21834</v>
      </c>
      <c r="G17" s="8">
        <f t="shared" si="6"/>
        <v>34134</v>
      </c>
      <c r="H17" s="9">
        <v>0</v>
      </c>
      <c r="I17" s="9">
        <f t="shared" si="11"/>
        <v>165000</v>
      </c>
      <c r="J17" s="9">
        <f t="shared" ref="J17:J74" si="12">IF(C17&lt;24000,0,MIN(C17,420000)-240000)</f>
        <v>60000</v>
      </c>
      <c r="K17" s="9">
        <v>0</v>
      </c>
      <c r="L17" s="9">
        <f t="shared" si="7"/>
        <v>0</v>
      </c>
      <c r="M17" s="9">
        <v>0</v>
      </c>
      <c r="N17" s="9">
        <f t="shared" si="8"/>
        <v>38400</v>
      </c>
      <c r="O17" s="9">
        <v>5500</v>
      </c>
      <c r="P17" s="8">
        <f t="shared" si="1"/>
        <v>32900</v>
      </c>
      <c r="Q17" s="9">
        <f t="shared" si="2"/>
        <v>265866</v>
      </c>
      <c r="R17" s="9">
        <f t="shared" si="10"/>
        <v>267100</v>
      </c>
      <c r="S17" s="9">
        <f t="shared" si="4"/>
        <v>1234</v>
      </c>
      <c r="T17" s="10">
        <f t="shared" si="5"/>
        <v>-0.46199925121677271</v>
      </c>
    </row>
    <row r="18" spans="1:20" x14ac:dyDescent="0.3">
      <c r="A18" s="6" t="s">
        <v>13</v>
      </c>
      <c r="B18" s="7">
        <v>1.5</v>
      </c>
      <c r="C18" s="8">
        <v>350000</v>
      </c>
      <c r="D18" s="9">
        <f t="shared" si="0"/>
        <v>4200</v>
      </c>
      <c r="E18" s="9">
        <v>12700</v>
      </c>
      <c r="F18" s="9">
        <v>27852</v>
      </c>
      <c r="G18" s="8">
        <f t="shared" si="6"/>
        <v>44752</v>
      </c>
      <c r="H18" s="9">
        <v>0</v>
      </c>
      <c r="I18" s="9">
        <f t="shared" si="11"/>
        <v>165000</v>
      </c>
      <c r="J18" s="9">
        <f t="shared" si="12"/>
        <v>110000</v>
      </c>
      <c r="K18" s="9">
        <v>0</v>
      </c>
      <c r="L18" s="9">
        <f t="shared" si="7"/>
        <v>0</v>
      </c>
      <c r="M18" s="9">
        <v>0</v>
      </c>
      <c r="N18" s="9">
        <f t="shared" si="8"/>
        <v>48400</v>
      </c>
      <c r="O18" s="9">
        <v>5500</v>
      </c>
      <c r="P18" s="8">
        <f t="shared" si="1"/>
        <v>42900</v>
      </c>
      <c r="Q18" s="9">
        <f t="shared" si="2"/>
        <v>305248</v>
      </c>
      <c r="R18" s="9">
        <f t="shared" si="10"/>
        <v>307100</v>
      </c>
      <c r="S18" s="9">
        <f t="shared" si="4"/>
        <v>1852</v>
      </c>
      <c r="T18" s="10">
        <f t="shared" si="5"/>
        <v>-0.6030608922175188</v>
      </c>
    </row>
    <row r="19" spans="1:20" x14ac:dyDescent="0.3">
      <c r="A19" s="6" t="s">
        <v>14</v>
      </c>
      <c r="B19" s="7">
        <v>1.5</v>
      </c>
      <c r="C19" s="8">
        <v>380000</v>
      </c>
      <c r="D19" s="9">
        <f t="shared" si="0"/>
        <v>4560</v>
      </c>
      <c r="E19" s="9">
        <v>15100</v>
      </c>
      <c r="F19" s="9">
        <v>31463</v>
      </c>
      <c r="G19" s="8">
        <f t="shared" si="6"/>
        <v>51123</v>
      </c>
      <c r="H19" s="9">
        <v>0</v>
      </c>
      <c r="I19" s="9">
        <f t="shared" si="11"/>
        <v>165000</v>
      </c>
      <c r="J19" s="9">
        <f t="shared" si="12"/>
        <v>140000</v>
      </c>
      <c r="K19" s="9">
        <v>0</v>
      </c>
      <c r="L19" s="9">
        <f t="shared" si="7"/>
        <v>0</v>
      </c>
      <c r="M19" s="9">
        <v>0</v>
      </c>
      <c r="N19" s="9">
        <f t="shared" si="8"/>
        <v>54400</v>
      </c>
      <c r="O19" s="9">
        <v>5500</v>
      </c>
      <c r="P19" s="8">
        <f t="shared" si="1"/>
        <v>48900</v>
      </c>
      <c r="Q19" s="9">
        <f t="shared" si="2"/>
        <v>328877</v>
      </c>
      <c r="R19" s="9">
        <f t="shared" si="10"/>
        <v>331100</v>
      </c>
      <c r="S19" s="9">
        <f t="shared" si="4"/>
        <v>2223</v>
      </c>
      <c r="T19" s="10">
        <f t="shared" si="5"/>
        <v>-0.6713983690727876</v>
      </c>
    </row>
    <row r="20" spans="1:20" x14ac:dyDescent="0.3">
      <c r="A20" s="6" t="s">
        <v>15</v>
      </c>
      <c r="B20" s="7">
        <v>1.5</v>
      </c>
      <c r="C20" s="8">
        <v>400000</v>
      </c>
      <c r="D20" s="9">
        <f t="shared" si="0"/>
        <v>4800</v>
      </c>
      <c r="E20" s="9">
        <v>16700</v>
      </c>
      <c r="F20" s="9">
        <v>33870</v>
      </c>
      <c r="G20" s="8">
        <f t="shared" si="6"/>
        <v>55370</v>
      </c>
      <c r="H20" s="9">
        <v>0</v>
      </c>
      <c r="I20" s="9">
        <f t="shared" si="11"/>
        <v>165000</v>
      </c>
      <c r="J20" s="9">
        <f t="shared" si="12"/>
        <v>160000</v>
      </c>
      <c r="K20" s="9">
        <v>0</v>
      </c>
      <c r="L20" s="9">
        <f t="shared" si="7"/>
        <v>0</v>
      </c>
      <c r="M20" s="9">
        <v>0</v>
      </c>
      <c r="N20" s="9">
        <f t="shared" si="8"/>
        <v>58400</v>
      </c>
      <c r="O20" s="9">
        <v>5500</v>
      </c>
      <c r="P20" s="8">
        <f t="shared" si="1"/>
        <v>52900</v>
      </c>
      <c r="Q20" s="9">
        <f t="shared" si="2"/>
        <v>344630</v>
      </c>
      <c r="R20" s="9">
        <f t="shared" si="10"/>
        <v>347100</v>
      </c>
      <c r="S20" s="9">
        <f t="shared" si="4"/>
        <v>2470</v>
      </c>
      <c r="T20" s="10">
        <f t="shared" si="5"/>
        <v>-0.71161048689138573</v>
      </c>
    </row>
    <row r="21" spans="1:20" x14ac:dyDescent="0.3">
      <c r="A21" s="12" t="s">
        <v>16</v>
      </c>
      <c r="B21" s="13">
        <v>1.5</v>
      </c>
      <c r="C21" s="5">
        <v>420000</v>
      </c>
      <c r="D21" s="14">
        <f t="shared" si="0"/>
        <v>5040</v>
      </c>
      <c r="E21" s="14">
        <v>18300</v>
      </c>
      <c r="F21" s="14">
        <v>36277</v>
      </c>
      <c r="G21" s="5">
        <f t="shared" si="6"/>
        <v>59617</v>
      </c>
      <c r="H21" s="9">
        <v>0</v>
      </c>
      <c r="I21" s="9">
        <f t="shared" si="11"/>
        <v>165000</v>
      </c>
      <c r="J21" s="9">
        <f t="shared" si="12"/>
        <v>180000</v>
      </c>
      <c r="K21" s="9">
        <v>0</v>
      </c>
      <c r="L21" s="9">
        <f t="shared" si="7"/>
        <v>0</v>
      </c>
      <c r="M21" s="9">
        <v>0</v>
      </c>
      <c r="N21" s="9">
        <f t="shared" si="8"/>
        <v>62400</v>
      </c>
      <c r="O21" s="9">
        <v>5500</v>
      </c>
      <c r="P21" s="5">
        <f t="shared" si="1"/>
        <v>56900</v>
      </c>
      <c r="Q21" s="9">
        <f t="shared" si="2"/>
        <v>360383</v>
      </c>
      <c r="R21" s="9">
        <f t="shared" si="10"/>
        <v>363100</v>
      </c>
      <c r="S21" s="9">
        <f t="shared" si="4"/>
        <v>2717</v>
      </c>
      <c r="T21" s="10">
        <f t="shared" si="5"/>
        <v>-0.74827871109887079</v>
      </c>
    </row>
    <row r="22" spans="1:20" x14ac:dyDescent="0.3">
      <c r="A22" s="12" t="s">
        <v>17</v>
      </c>
      <c r="B22" s="13">
        <v>1.5</v>
      </c>
      <c r="C22" s="5">
        <v>420001</v>
      </c>
      <c r="D22" s="14">
        <f t="shared" si="0"/>
        <v>5040.0119999999997</v>
      </c>
      <c r="E22" s="14">
        <v>18300</v>
      </c>
      <c r="F22" s="14">
        <v>36277</v>
      </c>
      <c r="G22" s="5">
        <f t="shared" si="6"/>
        <v>59617.012000000002</v>
      </c>
      <c r="H22" s="9">
        <v>0</v>
      </c>
      <c r="I22" s="9">
        <f t="shared" si="11"/>
        <v>165000</v>
      </c>
      <c r="J22" s="9">
        <f t="shared" si="12"/>
        <v>180000</v>
      </c>
      <c r="K22" s="9">
        <f>IF(C22&lt;42000,0,MIN(C22,2400000)-420000)</f>
        <v>1</v>
      </c>
      <c r="L22" s="9">
        <f t="shared" si="7"/>
        <v>0</v>
      </c>
      <c r="M22" s="9">
        <v>0</v>
      </c>
      <c r="N22" s="9">
        <f t="shared" si="8"/>
        <v>62400.24</v>
      </c>
      <c r="O22" s="9">
        <v>5500</v>
      </c>
      <c r="P22" s="5">
        <f t="shared" si="1"/>
        <v>56900.24</v>
      </c>
      <c r="Q22" s="9">
        <f t="shared" si="2"/>
        <v>360383.98800000001</v>
      </c>
      <c r="R22" s="9">
        <f t="shared" si="10"/>
        <v>363100.76</v>
      </c>
      <c r="S22" s="9">
        <f t="shared" si="4"/>
        <v>2716.7719999999972</v>
      </c>
      <c r="T22" s="10">
        <f t="shared" si="5"/>
        <v>-0.74821435240179535</v>
      </c>
    </row>
    <row r="23" spans="1:20" x14ac:dyDescent="0.3">
      <c r="A23" s="6" t="s">
        <v>18</v>
      </c>
      <c r="B23" s="7">
        <v>1.5</v>
      </c>
      <c r="C23" s="8">
        <v>450000</v>
      </c>
      <c r="D23" s="9">
        <f t="shared" si="0"/>
        <v>5400</v>
      </c>
      <c r="E23" s="9">
        <v>20700</v>
      </c>
      <c r="F23" s="9">
        <v>39888</v>
      </c>
      <c r="G23" s="8">
        <f t="shared" si="6"/>
        <v>65988</v>
      </c>
      <c r="H23" s="9">
        <v>0</v>
      </c>
      <c r="I23" s="9">
        <f t="shared" si="11"/>
        <v>165000</v>
      </c>
      <c r="J23" s="9">
        <f t="shared" si="12"/>
        <v>180000</v>
      </c>
      <c r="K23" s="9">
        <f t="shared" ref="K23:K74" si="13">IF(C23&lt;42000,0,MIN(C23,2400000)-420000)</f>
        <v>30000</v>
      </c>
      <c r="L23" s="9">
        <f t="shared" si="7"/>
        <v>0</v>
      </c>
      <c r="M23" s="9">
        <v>0</v>
      </c>
      <c r="N23" s="9">
        <f t="shared" si="8"/>
        <v>69600</v>
      </c>
      <c r="O23" s="9">
        <v>5500</v>
      </c>
      <c r="P23" s="8">
        <f t="shared" si="1"/>
        <v>64100</v>
      </c>
      <c r="Q23" s="9">
        <f t="shared" si="2"/>
        <v>384012</v>
      </c>
      <c r="R23" s="9">
        <f t="shared" si="10"/>
        <v>385900</v>
      </c>
      <c r="S23" s="9">
        <f t="shared" si="4"/>
        <v>1888</v>
      </c>
      <c r="T23" s="10">
        <f t="shared" si="5"/>
        <v>-0.48924591863176992</v>
      </c>
    </row>
    <row r="24" spans="1:20" x14ac:dyDescent="0.3">
      <c r="A24" s="6" t="s">
        <v>19</v>
      </c>
      <c r="B24" s="7">
        <v>1.5</v>
      </c>
      <c r="C24" s="8">
        <v>500001</v>
      </c>
      <c r="D24" s="9">
        <f t="shared" si="0"/>
        <v>6000.0119999999997</v>
      </c>
      <c r="E24" s="9">
        <v>24700</v>
      </c>
      <c r="F24" s="9">
        <v>45906</v>
      </c>
      <c r="G24" s="8">
        <f t="shared" si="6"/>
        <v>76606.012000000002</v>
      </c>
      <c r="H24" s="9">
        <v>0</v>
      </c>
      <c r="I24" s="9">
        <f t="shared" si="11"/>
        <v>165000</v>
      </c>
      <c r="J24" s="9">
        <f t="shared" si="12"/>
        <v>180000</v>
      </c>
      <c r="K24" s="9">
        <f t="shared" si="13"/>
        <v>80001</v>
      </c>
      <c r="L24" s="9">
        <f t="shared" si="7"/>
        <v>0</v>
      </c>
      <c r="M24" s="9">
        <v>0</v>
      </c>
      <c r="N24" s="9">
        <f t="shared" si="8"/>
        <v>81600.239999999991</v>
      </c>
      <c r="O24" s="9">
        <v>5500</v>
      </c>
      <c r="P24" s="8">
        <f t="shared" si="1"/>
        <v>76100.239999999991</v>
      </c>
      <c r="Q24" s="9">
        <f t="shared" si="2"/>
        <v>423394.98800000001</v>
      </c>
      <c r="R24" s="9">
        <f t="shared" si="10"/>
        <v>423900.76</v>
      </c>
      <c r="S24" s="9">
        <f t="shared" si="4"/>
        <v>505.77199999999721</v>
      </c>
      <c r="T24" s="10">
        <f t="shared" si="5"/>
        <v>-0.11931377523361771</v>
      </c>
    </row>
    <row r="25" spans="1:20" x14ac:dyDescent="0.3">
      <c r="A25" s="6" t="s">
        <v>20</v>
      </c>
      <c r="B25" s="7">
        <v>1.5</v>
      </c>
      <c r="C25" s="8">
        <v>550000</v>
      </c>
      <c r="D25" s="9">
        <f t="shared" si="0"/>
        <v>6600</v>
      </c>
      <c r="E25" s="9">
        <v>28700</v>
      </c>
      <c r="F25" s="9">
        <v>52726</v>
      </c>
      <c r="G25" s="8">
        <f t="shared" si="6"/>
        <v>88026</v>
      </c>
      <c r="H25" s="9">
        <v>0</v>
      </c>
      <c r="I25" s="9">
        <f t="shared" si="11"/>
        <v>165000</v>
      </c>
      <c r="J25" s="9">
        <f t="shared" si="12"/>
        <v>180000</v>
      </c>
      <c r="K25" s="9">
        <f t="shared" si="13"/>
        <v>130000</v>
      </c>
      <c r="L25" s="9">
        <f t="shared" si="7"/>
        <v>0</v>
      </c>
      <c r="M25" s="9">
        <v>0</v>
      </c>
      <c r="N25" s="9">
        <f t="shared" si="8"/>
        <v>93600</v>
      </c>
      <c r="O25" s="9">
        <v>5500</v>
      </c>
      <c r="P25" s="8">
        <f t="shared" si="1"/>
        <v>88100</v>
      </c>
      <c r="Q25" s="9">
        <f t="shared" si="2"/>
        <v>461974</v>
      </c>
      <c r="R25" s="9">
        <f t="shared" si="10"/>
        <v>461900</v>
      </c>
      <c r="S25" s="9">
        <f t="shared" si="4"/>
        <v>-74</v>
      </c>
      <c r="T25" s="10">
        <f t="shared" si="5"/>
        <v>1.6020783719419788E-2</v>
      </c>
    </row>
    <row r="26" spans="1:20" x14ac:dyDescent="0.3">
      <c r="A26" s="6" t="s">
        <v>21</v>
      </c>
      <c r="B26" s="7">
        <v>1.5</v>
      </c>
      <c r="C26" s="8">
        <v>600000</v>
      </c>
      <c r="D26" s="9">
        <f t="shared" si="0"/>
        <v>7200</v>
      </c>
      <c r="E26" s="9">
        <v>32700</v>
      </c>
      <c r="F26" s="9">
        <v>60527</v>
      </c>
      <c r="G26" s="8">
        <f t="shared" si="6"/>
        <v>100427</v>
      </c>
      <c r="H26" s="9">
        <v>0</v>
      </c>
      <c r="I26" s="9">
        <f t="shared" si="11"/>
        <v>165000</v>
      </c>
      <c r="J26" s="9">
        <f t="shared" si="12"/>
        <v>180000</v>
      </c>
      <c r="K26" s="9">
        <f t="shared" si="13"/>
        <v>180000</v>
      </c>
      <c r="L26" s="9">
        <f t="shared" si="7"/>
        <v>0</v>
      </c>
      <c r="M26" s="9">
        <v>0</v>
      </c>
      <c r="N26" s="9">
        <f t="shared" si="8"/>
        <v>105600</v>
      </c>
      <c r="O26" s="9">
        <v>5500</v>
      </c>
      <c r="P26" s="8">
        <f t="shared" si="1"/>
        <v>100100</v>
      </c>
      <c r="Q26" s="9">
        <f t="shared" si="2"/>
        <v>499573</v>
      </c>
      <c r="R26" s="9">
        <f t="shared" si="10"/>
        <v>499900</v>
      </c>
      <c r="S26" s="9">
        <f t="shared" si="4"/>
        <v>327</v>
      </c>
      <c r="T26" s="10">
        <f t="shared" si="5"/>
        <v>-6.5413082616523302E-2</v>
      </c>
    </row>
    <row r="27" spans="1:20" x14ac:dyDescent="0.3">
      <c r="A27" s="6" t="s">
        <v>22</v>
      </c>
      <c r="B27" s="7">
        <v>1.5</v>
      </c>
      <c r="C27" s="8">
        <v>600001</v>
      </c>
      <c r="D27" s="9">
        <f t="shared" si="0"/>
        <v>7200.0119999999997</v>
      </c>
      <c r="E27" s="9">
        <v>32700</v>
      </c>
      <c r="F27" s="9">
        <v>60527</v>
      </c>
      <c r="G27" s="8">
        <f t="shared" si="6"/>
        <v>100427.012</v>
      </c>
      <c r="H27" s="9">
        <v>0</v>
      </c>
      <c r="I27" s="9">
        <f t="shared" si="11"/>
        <v>165000</v>
      </c>
      <c r="J27" s="9">
        <f t="shared" si="12"/>
        <v>180000</v>
      </c>
      <c r="K27" s="9">
        <f t="shared" si="13"/>
        <v>180001</v>
      </c>
      <c r="L27" s="9">
        <f t="shared" si="7"/>
        <v>0</v>
      </c>
      <c r="M27" s="9">
        <v>0</v>
      </c>
      <c r="N27" s="9">
        <f t="shared" si="8"/>
        <v>105600.23999999999</v>
      </c>
      <c r="O27" s="9">
        <v>5500</v>
      </c>
      <c r="P27" s="8">
        <f t="shared" si="1"/>
        <v>100100.23999999999</v>
      </c>
      <c r="Q27" s="9">
        <f t="shared" si="2"/>
        <v>499573.98800000001</v>
      </c>
      <c r="R27" s="9">
        <f t="shared" si="10"/>
        <v>499900.76</v>
      </c>
      <c r="S27" s="9">
        <f t="shared" si="4"/>
        <v>326.77199999999721</v>
      </c>
      <c r="T27" s="10">
        <f t="shared" si="5"/>
        <v>-6.5367374116414065E-2</v>
      </c>
    </row>
    <row r="28" spans="1:20" x14ac:dyDescent="0.3">
      <c r="A28" s="6" t="s">
        <v>23</v>
      </c>
      <c r="B28" s="7">
        <v>1.5</v>
      </c>
      <c r="C28" s="8">
        <v>650000</v>
      </c>
      <c r="D28" s="9">
        <f t="shared" si="0"/>
        <v>7800</v>
      </c>
      <c r="E28" s="9">
        <v>36700</v>
      </c>
      <c r="F28" s="9">
        <v>68328</v>
      </c>
      <c r="G28" s="8">
        <f t="shared" si="6"/>
        <v>112828</v>
      </c>
      <c r="H28" s="9">
        <v>0</v>
      </c>
      <c r="I28" s="9">
        <f t="shared" si="11"/>
        <v>165000</v>
      </c>
      <c r="J28" s="9">
        <f t="shared" si="12"/>
        <v>180000</v>
      </c>
      <c r="K28" s="9">
        <f t="shared" si="13"/>
        <v>230000</v>
      </c>
      <c r="L28" s="9">
        <f t="shared" si="7"/>
        <v>0</v>
      </c>
      <c r="M28" s="9">
        <v>0</v>
      </c>
      <c r="N28" s="9">
        <f t="shared" si="8"/>
        <v>117600</v>
      </c>
      <c r="O28" s="9">
        <v>5500</v>
      </c>
      <c r="P28" s="8">
        <f t="shared" si="1"/>
        <v>112100</v>
      </c>
      <c r="Q28" s="9">
        <f t="shared" si="2"/>
        <v>537172</v>
      </c>
      <c r="R28" s="9">
        <f t="shared" si="10"/>
        <v>537900</v>
      </c>
      <c r="S28" s="9">
        <f t="shared" si="4"/>
        <v>728</v>
      </c>
      <c r="T28" s="10">
        <f t="shared" si="5"/>
        <v>-0.13534114147611079</v>
      </c>
    </row>
    <row r="29" spans="1:20" x14ac:dyDescent="0.3">
      <c r="A29" s="6" t="s">
        <v>24</v>
      </c>
      <c r="B29" s="7">
        <v>1.5</v>
      </c>
      <c r="C29" s="8">
        <v>700000</v>
      </c>
      <c r="D29" s="9">
        <f t="shared" si="0"/>
        <v>8400</v>
      </c>
      <c r="E29" s="9">
        <v>40700</v>
      </c>
      <c r="F29" s="9">
        <v>76129</v>
      </c>
      <c r="G29" s="8">
        <f t="shared" si="6"/>
        <v>125229</v>
      </c>
      <c r="H29" s="9">
        <v>0</v>
      </c>
      <c r="I29" s="9">
        <f t="shared" si="11"/>
        <v>165000</v>
      </c>
      <c r="J29" s="9">
        <f t="shared" si="12"/>
        <v>180000</v>
      </c>
      <c r="K29" s="9">
        <f t="shared" si="13"/>
        <v>280000</v>
      </c>
      <c r="L29" s="9">
        <f t="shared" si="7"/>
        <v>0</v>
      </c>
      <c r="M29" s="9">
        <v>0</v>
      </c>
      <c r="N29" s="9">
        <f t="shared" si="8"/>
        <v>129600</v>
      </c>
      <c r="O29" s="9">
        <v>5500</v>
      </c>
      <c r="P29" s="8">
        <f t="shared" si="1"/>
        <v>124100</v>
      </c>
      <c r="Q29" s="9">
        <f t="shared" si="2"/>
        <v>574771</v>
      </c>
      <c r="R29" s="9">
        <f t="shared" si="10"/>
        <v>575900</v>
      </c>
      <c r="S29" s="9">
        <f t="shared" si="4"/>
        <v>1129</v>
      </c>
      <c r="T29" s="10">
        <f t="shared" si="5"/>
        <v>-0.1960409793366904</v>
      </c>
    </row>
    <row r="30" spans="1:20" x14ac:dyDescent="0.3">
      <c r="A30" s="6" t="s">
        <v>25</v>
      </c>
      <c r="B30" s="7">
        <v>1.5</v>
      </c>
      <c r="C30" s="8">
        <v>750000</v>
      </c>
      <c r="D30" s="9">
        <f t="shared" si="0"/>
        <v>9000</v>
      </c>
      <c r="E30" s="9">
        <v>44700</v>
      </c>
      <c r="F30" s="9">
        <v>83930</v>
      </c>
      <c r="G30" s="8">
        <f t="shared" si="6"/>
        <v>137630</v>
      </c>
      <c r="H30" s="9">
        <v>0</v>
      </c>
      <c r="I30" s="9">
        <f t="shared" si="11"/>
        <v>165000</v>
      </c>
      <c r="J30" s="9">
        <f t="shared" si="12"/>
        <v>180000</v>
      </c>
      <c r="K30" s="9">
        <f t="shared" si="13"/>
        <v>330000</v>
      </c>
      <c r="L30" s="9">
        <f t="shared" si="7"/>
        <v>0</v>
      </c>
      <c r="M30" s="9">
        <v>0</v>
      </c>
      <c r="N30" s="9">
        <f t="shared" si="8"/>
        <v>141600</v>
      </c>
      <c r="O30" s="9">
        <v>5500</v>
      </c>
      <c r="P30" s="8">
        <f t="shared" si="1"/>
        <v>136100</v>
      </c>
      <c r="Q30" s="9">
        <f t="shared" si="2"/>
        <v>612370</v>
      </c>
      <c r="R30" s="9">
        <f t="shared" si="10"/>
        <v>613900</v>
      </c>
      <c r="S30" s="9">
        <f t="shared" si="4"/>
        <v>1530</v>
      </c>
      <c r="T30" s="10">
        <f t="shared" si="5"/>
        <v>-0.24922625834826517</v>
      </c>
    </row>
    <row r="31" spans="1:20" x14ac:dyDescent="0.3">
      <c r="A31" s="6" t="s">
        <v>26</v>
      </c>
      <c r="B31" s="7">
        <v>1.5</v>
      </c>
      <c r="C31" s="8">
        <v>800000</v>
      </c>
      <c r="D31" s="9">
        <f t="shared" si="0"/>
        <v>9600</v>
      </c>
      <c r="E31" s="9">
        <v>48700</v>
      </c>
      <c r="F31" s="9">
        <v>91731</v>
      </c>
      <c r="G31" s="8">
        <f t="shared" si="6"/>
        <v>150031</v>
      </c>
      <c r="H31" s="9">
        <v>0</v>
      </c>
      <c r="I31" s="9">
        <f t="shared" si="11"/>
        <v>165000</v>
      </c>
      <c r="J31" s="9">
        <f t="shared" si="12"/>
        <v>180000</v>
      </c>
      <c r="K31" s="9">
        <f t="shared" si="13"/>
        <v>380000</v>
      </c>
      <c r="L31" s="9">
        <f t="shared" si="7"/>
        <v>0</v>
      </c>
      <c r="M31" s="9">
        <v>0</v>
      </c>
      <c r="N31" s="9">
        <f t="shared" si="8"/>
        <v>153600</v>
      </c>
      <c r="O31" s="9">
        <v>5500</v>
      </c>
      <c r="P31" s="8">
        <f t="shared" si="1"/>
        <v>148100</v>
      </c>
      <c r="Q31" s="9">
        <f t="shared" si="2"/>
        <v>649969</v>
      </c>
      <c r="R31" s="9">
        <f t="shared" si="10"/>
        <v>651900</v>
      </c>
      <c r="S31" s="9">
        <f t="shared" si="4"/>
        <v>1931</v>
      </c>
      <c r="T31" s="10">
        <f t="shared" si="5"/>
        <v>-0.29621107531830032</v>
      </c>
    </row>
    <row r="32" spans="1:20" x14ac:dyDescent="0.3">
      <c r="A32" s="6" t="s">
        <v>27</v>
      </c>
      <c r="B32" s="7">
        <v>1.5</v>
      </c>
      <c r="C32" s="8">
        <v>850000</v>
      </c>
      <c r="D32" s="9">
        <f t="shared" si="0"/>
        <v>10200</v>
      </c>
      <c r="E32" s="9">
        <v>52700</v>
      </c>
      <c r="F32" s="9">
        <v>99532</v>
      </c>
      <c r="G32" s="8">
        <f t="shared" si="6"/>
        <v>162432</v>
      </c>
      <c r="H32" s="9">
        <v>0</v>
      </c>
      <c r="I32" s="9">
        <f t="shared" si="11"/>
        <v>165000</v>
      </c>
      <c r="J32" s="9">
        <f t="shared" si="12"/>
        <v>180000</v>
      </c>
      <c r="K32" s="9">
        <f t="shared" si="13"/>
        <v>430000</v>
      </c>
      <c r="L32" s="9">
        <f t="shared" si="7"/>
        <v>0</v>
      </c>
      <c r="M32" s="9">
        <v>0</v>
      </c>
      <c r="N32" s="9">
        <f t="shared" si="8"/>
        <v>165600</v>
      </c>
      <c r="O32" s="9">
        <v>5500</v>
      </c>
      <c r="P32" s="8">
        <f t="shared" si="1"/>
        <v>160100</v>
      </c>
      <c r="Q32" s="9">
        <f t="shared" si="2"/>
        <v>687568</v>
      </c>
      <c r="R32" s="9">
        <f t="shared" si="10"/>
        <v>689900</v>
      </c>
      <c r="S32" s="9">
        <f t="shared" si="4"/>
        <v>2332</v>
      </c>
      <c r="T32" s="10">
        <f t="shared" si="5"/>
        <v>-0.33802000289897083</v>
      </c>
    </row>
    <row r="33" spans="1:20" x14ac:dyDescent="0.3">
      <c r="A33" s="6" t="s">
        <v>28</v>
      </c>
      <c r="B33" s="7">
        <v>1.5</v>
      </c>
      <c r="C33" s="8">
        <v>900000</v>
      </c>
      <c r="D33" s="9">
        <f t="shared" si="0"/>
        <v>10800</v>
      </c>
      <c r="E33" s="9">
        <v>56700</v>
      </c>
      <c r="F33" s="9">
        <v>107333</v>
      </c>
      <c r="G33" s="8">
        <f t="shared" si="6"/>
        <v>174833</v>
      </c>
      <c r="H33" s="9">
        <v>0</v>
      </c>
      <c r="I33" s="9">
        <f t="shared" si="11"/>
        <v>165000</v>
      </c>
      <c r="J33" s="9">
        <f t="shared" si="12"/>
        <v>180000</v>
      </c>
      <c r="K33" s="9">
        <f t="shared" si="13"/>
        <v>480000</v>
      </c>
      <c r="L33" s="9">
        <f>IF(C33&lt;2400000,0,MIN(C33,8000000)-2400000)</f>
        <v>0</v>
      </c>
      <c r="M33" s="9">
        <v>0</v>
      </c>
      <c r="N33" s="9">
        <f t="shared" si="8"/>
        <v>177600</v>
      </c>
      <c r="O33" s="9">
        <v>5500</v>
      </c>
      <c r="P33" s="8">
        <f t="shared" si="1"/>
        <v>172100</v>
      </c>
      <c r="Q33" s="9">
        <f t="shared" si="2"/>
        <v>725167</v>
      </c>
      <c r="R33" s="9">
        <f t="shared" si="10"/>
        <v>727900</v>
      </c>
      <c r="S33" s="9">
        <f t="shared" si="4"/>
        <v>2733</v>
      </c>
      <c r="T33" s="10">
        <f t="shared" si="5"/>
        <v>-0.37546366259101527</v>
      </c>
    </row>
    <row r="34" spans="1:20" x14ac:dyDescent="0.3">
      <c r="A34" s="6" t="s">
        <v>29</v>
      </c>
      <c r="B34" s="7">
        <v>1.5</v>
      </c>
      <c r="C34" s="8">
        <v>950000</v>
      </c>
      <c r="D34" s="9">
        <f t="shared" si="0"/>
        <v>11400</v>
      </c>
      <c r="E34" s="9">
        <v>60700</v>
      </c>
      <c r="F34" s="9">
        <v>115192</v>
      </c>
      <c r="G34" s="8">
        <f t="shared" si="6"/>
        <v>187292</v>
      </c>
      <c r="H34" s="9">
        <v>0</v>
      </c>
      <c r="I34" s="9">
        <f t="shared" si="11"/>
        <v>165000</v>
      </c>
      <c r="J34" s="9">
        <f t="shared" si="12"/>
        <v>180000</v>
      </c>
      <c r="K34" s="9">
        <f t="shared" si="13"/>
        <v>530000</v>
      </c>
      <c r="L34" s="9">
        <f t="shared" si="7"/>
        <v>0</v>
      </c>
      <c r="M34" s="9">
        <v>0</v>
      </c>
      <c r="N34" s="9">
        <f t="shared" si="8"/>
        <v>189600</v>
      </c>
      <c r="O34" s="9">
        <v>5500</v>
      </c>
      <c r="P34" s="8">
        <f t="shared" si="1"/>
        <v>184100</v>
      </c>
      <c r="Q34" s="9">
        <f t="shared" si="2"/>
        <v>762708</v>
      </c>
      <c r="R34" s="9">
        <f t="shared" si="10"/>
        <v>765900</v>
      </c>
      <c r="S34" s="9">
        <f t="shared" si="4"/>
        <v>3192</v>
      </c>
      <c r="T34" s="10">
        <f t="shared" si="5"/>
        <v>-0.41676459067763416</v>
      </c>
    </row>
    <row r="35" spans="1:20" x14ac:dyDescent="0.3">
      <c r="A35" s="6" t="s">
        <v>30</v>
      </c>
      <c r="B35" s="7">
        <v>1.5</v>
      </c>
      <c r="C35" s="8">
        <v>1000000</v>
      </c>
      <c r="D35" s="9">
        <f t="shared" si="0"/>
        <v>12000</v>
      </c>
      <c r="E35" s="9">
        <v>64700</v>
      </c>
      <c r="F35" s="9">
        <v>124530</v>
      </c>
      <c r="G35" s="8">
        <f t="shared" si="6"/>
        <v>201230</v>
      </c>
      <c r="H35" s="9">
        <v>0</v>
      </c>
      <c r="I35" s="9">
        <f t="shared" si="11"/>
        <v>165000</v>
      </c>
      <c r="J35" s="9">
        <f t="shared" si="12"/>
        <v>180000</v>
      </c>
      <c r="K35" s="9">
        <f t="shared" si="13"/>
        <v>580000</v>
      </c>
      <c r="L35" s="9">
        <f t="shared" si="7"/>
        <v>0</v>
      </c>
      <c r="M35" s="9">
        <v>0</v>
      </c>
      <c r="N35" s="9">
        <f t="shared" si="8"/>
        <v>201600</v>
      </c>
      <c r="O35" s="9">
        <v>5500</v>
      </c>
      <c r="P35" s="8">
        <f t="shared" si="1"/>
        <v>196100</v>
      </c>
      <c r="Q35" s="9">
        <f t="shared" si="2"/>
        <v>798770</v>
      </c>
      <c r="R35" s="9">
        <f t="shared" si="10"/>
        <v>803900</v>
      </c>
      <c r="S35" s="9">
        <f t="shared" si="4"/>
        <v>5130</v>
      </c>
      <c r="T35" s="10">
        <f t="shared" si="5"/>
        <v>-0.63813907202388354</v>
      </c>
    </row>
    <row r="36" spans="1:20" x14ac:dyDescent="0.3">
      <c r="A36" s="6" t="s">
        <v>31</v>
      </c>
      <c r="B36" s="7">
        <v>1.5</v>
      </c>
      <c r="C36" s="8">
        <v>1100000</v>
      </c>
      <c r="D36" s="9">
        <f t="shared" si="0"/>
        <v>13200</v>
      </c>
      <c r="E36" s="9">
        <v>72700</v>
      </c>
      <c r="F36" s="9">
        <v>143207</v>
      </c>
      <c r="G36" s="8">
        <f t="shared" si="6"/>
        <v>229107</v>
      </c>
      <c r="H36" s="9">
        <v>0</v>
      </c>
      <c r="I36" s="9">
        <f t="shared" si="11"/>
        <v>165000</v>
      </c>
      <c r="J36" s="9">
        <f t="shared" si="12"/>
        <v>180000</v>
      </c>
      <c r="K36" s="9">
        <f t="shared" si="13"/>
        <v>680000</v>
      </c>
      <c r="L36" s="9">
        <f t="shared" si="7"/>
        <v>0</v>
      </c>
      <c r="M36" s="9">
        <v>0</v>
      </c>
      <c r="N36" s="9">
        <f t="shared" si="8"/>
        <v>225600</v>
      </c>
      <c r="O36" s="9">
        <v>5500</v>
      </c>
      <c r="P36" s="8">
        <f t="shared" si="1"/>
        <v>220100</v>
      </c>
      <c r="Q36" s="9">
        <f t="shared" si="2"/>
        <v>870893</v>
      </c>
      <c r="R36" s="9">
        <f t="shared" si="10"/>
        <v>879900</v>
      </c>
      <c r="S36" s="9">
        <f t="shared" si="4"/>
        <v>9007</v>
      </c>
      <c r="T36" s="10">
        <f t="shared" si="5"/>
        <v>-1.0236390498920331</v>
      </c>
    </row>
    <row r="37" spans="1:20" x14ac:dyDescent="0.3">
      <c r="A37" s="6" t="s">
        <v>32</v>
      </c>
      <c r="B37" s="7">
        <v>1.5</v>
      </c>
      <c r="C37" s="8">
        <v>1200000</v>
      </c>
      <c r="D37" s="9">
        <f t="shared" si="0"/>
        <v>14400</v>
      </c>
      <c r="E37" s="9">
        <v>80700</v>
      </c>
      <c r="F37" s="9">
        <v>161883</v>
      </c>
      <c r="G37" s="8">
        <f t="shared" si="6"/>
        <v>256983</v>
      </c>
      <c r="H37" s="9">
        <v>0</v>
      </c>
      <c r="I37" s="9">
        <f t="shared" si="11"/>
        <v>165000</v>
      </c>
      <c r="J37" s="9">
        <f t="shared" si="12"/>
        <v>180000</v>
      </c>
      <c r="K37" s="9">
        <f t="shared" si="13"/>
        <v>780000</v>
      </c>
      <c r="L37" s="9">
        <f t="shared" si="7"/>
        <v>0</v>
      </c>
      <c r="M37" s="9">
        <v>0</v>
      </c>
      <c r="N37" s="9">
        <f t="shared" si="8"/>
        <v>249600</v>
      </c>
      <c r="O37" s="9">
        <v>5500</v>
      </c>
      <c r="P37" s="8">
        <f t="shared" si="1"/>
        <v>244100</v>
      </c>
      <c r="Q37" s="9">
        <f t="shared" si="2"/>
        <v>943017</v>
      </c>
      <c r="R37" s="9">
        <f t="shared" si="10"/>
        <v>955900</v>
      </c>
      <c r="S37" s="9">
        <f t="shared" si="4"/>
        <v>12883</v>
      </c>
      <c r="T37" s="10">
        <f t="shared" si="5"/>
        <v>-1.3477351187362696</v>
      </c>
    </row>
    <row r="38" spans="1:20" x14ac:dyDescent="0.3">
      <c r="A38" s="6" t="s">
        <v>33</v>
      </c>
      <c r="B38" s="7">
        <v>1.5</v>
      </c>
      <c r="C38" s="8">
        <v>1300000</v>
      </c>
      <c r="D38" s="9">
        <f t="shared" si="0"/>
        <v>15600</v>
      </c>
      <c r="E38" s="9">
        <v>88700</v>
      </c>
      <c r="F38" s="9">
        <v>180560</v>
      </c>
      <c r="G38" s="8">
        <f t="shared" si="6"/>
        <v>284860</v>
      </c>
      <c r="H38" s="9">
        <v>0</v>
      </c>
      <c r="I38" s="9">
        <f t="shared" si="11"/>
        <v>165000</v>
      </c>
      <c r="J38" s="9">
        <f t="shared" si="12"/>
        <v>180000</v>
      </c>
      <c r="K38" s="9">
        <f t="shared" si="13"/>
        <v>880000</v>
      </c>
      <c r="L38" s="9">
        <f t="shared" si="7"/>
        <v>0</v>
      </c>
      <c r="M38" s="9">
        <v>0</v>
      </c>
      <c r="N38" s="9">
        <f t="shared" si="8"/>
        <v>273600</v>
      </c>
      <c r="O38" s="9">
        <v>5500</v>
      </c>
      <c r="P38" s="8">
        <f t="shared" si="1"/>
        <v>268100</v>
      </c>
      <c r="Q38" s="9">
        <f t="shared" si="2"/>
        <v>1015140</v>
      </c>
      <c r="R38" s="9">
        <f t="shared" si="10"/>
        <v>1031900</v>
      </c>
      <c r="S38" s="9">
        <f t="shared" si="4"/>
        <v>16760</v>
      </c>
      <c r="T38" s="10">
        <f t="shared" si="5"/>
        <v>-1.624188390347902</v>
      </c>
    </row>
    <row r="39" spans="1:20" x14ac:dyDescent="0.3">
      <c r="A39" s="6" t="s">
        <v>34</v>
      </c>
      <c r="B39" s="7">
        <v>1.5</v>
      </c>
      <c r="C39" s="8">
        <v>1400000</v>
      </c>
      <c r="D39" s="9">
        <f t="shared" si="0"/>
        <v>16800</v>
      </c>
      <c r="E39" s="9">
        <v>96700</v>
      </c>
      <c r="F39" s="9">
        <v>199236</v>
      </c>
      <c r="G39" s="8">
        <f t="shared" si="6"/>
        <v>312736</v>
      </c>
      <c r="H39" s="9">
        <v>0</v>
      </c>
      <c r="I39" s="9">
        <f t="shared" si="11"/>
        <v>165000</v>
      </c>
      <c r="J39" s="9">
        <f t="shared" si="12"/>
        <v>180000</v>
      </c>
      <c r="K39" s="9">
        <f t="shared" si="13"/>
        <v>980000</v>
      </c>
      <c r="L39" s="9">
        <f t="shared" si="7"/>
        <v>0</v>
      </c>
      <c r="M39" s="9">
        <v>0</v>
      </c>
      <c r="N39" s="9">
        <f t="shared" si="8"/>
        <v>297600</v>
      </c>
      <c r="O39" s="9">
        <v>5500</v>
      </c>
      <c r="P39" s="8">
        <f t="shared" si="1"/>
        <v>292100</v>
      </c>
      <c r="Q39" s="9">
        <f t="shared" si="2"/>
        <v>1087264</v>
      </c>
      <c r="R39" s="9">
        <f t="shared" si="10"/>
        <v>1107900</v>
      </c>
      <c r="S39" s="9">
        <f t="shared" si="4"/>
        <v>20636</v>
      </c>
      <c r="T39" s="10">
        <f t="shared" si="5"/>
        <v>-1.8626229804133949</v>
      </c>
    </row>
    <row r="40" spans="1:20" x14ac:dyDescent="0.3">
      <c r="A40" s="6" t="s">
        <v>35</v>
      </c>
      <c r="B40" s="7">
        <v>1.5</v>
      </c>
      <c r="C40" s="8">
        <v>1405000</v>
      </c>
      <c r="D40" s="9">
        <f t="shared" si="0"/>
        <v>16860</v>
      </c>
      <c r="E40" s="9">
        <v>97100</v>
      </c>
      <c r="F40" s="9">
        <v>200170</v>
      </c>
      <c r="G40" s="8">
        <f t="shared" si="6"/>
        <v>314130</v>
      </c>
      <c r="H40" s="9">
        <v>0</v>
      </c>
      <c r="I40" s="9">
        <f t="shared" si="11"/>
        <v>165000</v>
      </c>
      <c r="J40" s="9">
        <f t="shared" si="12"/>
        <v>180000</v>
      </c>
      <c r="K40" s="9">
        <f t="shared" si="13"/>
        <v>985000</v>
      </c>
      <c r="L40" s="9">
        <f t="shared" si="7"/>
        <v>0</v>
      </c>
      <c r="M40" s="9">
        <v>0</v>
      </c>
      <c r="N40" s="9">
        <f t="shared" si="8"/>
        <v>298800</v>
      </c>
      <c r="O40" s="9">
        <v>5500</v>
      </c>
      <c r="P40" s="8">
        <f t="shared" si="1"/>
        <v>293300</v>
      </c>
      <c r="Q40" s="9">
        <f t="shared" si="2"/>
        <v>1090870</v>
      </c>
      <c r="R40" s="9">
        <f t="shared" si="10"/>
        <v>1111700</v>
      </c>
      <c r="S40" s="9">
        <f t="shared" si="4"/>
        <v>20830</v>
      </c>
      <c r="T40" s="10">
        <f t="shared" si="5"/>
        <v>-1.8737069353242781</v>
      </c>
    </row>
    <row r="41" spans="1:20" x14ac:dyDescent="0.3">
      <c r="A41" s="6" t="s">
        <v>36</v>
      </c>
      <c r="B41" s="7">
        <v>1.5</v>
      </c>
      <c r="C41" s="8">
        <v>1500000</v>
      </c>
      <c r="D41" s="9">
        <f t="shared" si="0"/>
        <v>18000</v>
      </c>
      <c r="E41" s="9">
        <v>104700</v>
      </c>
      <c r="F41" s="9">
        <v>217913</v>
      </c>
      <c r="G41" s="8">
        <f t="shared" si="6"/>
        <v>340613</v>
      </c>
      <c r="H41" s="9">
        <v>0</v>
      </c>
      <c r="I41" s="9">
        <f t="shared" si="11"/>
        <v>165000</v>
      </c>
      <c r="J41" s="9">
        <f t="shared" si="12"/>
        <v>180000</v>
      </c>
      <c r="K41" s="9">
        <f t="shared" si="13"/>
        <v>1080000</v>
      </c>
      <c r="L41" s="9">
        <f t="shared" si="7"/>
        <v>0</v>
      </c>
      <c r="M41" s="9">
        <v>0</v>
      </c>
      <c r="N41" s="9">
        <f t="shared" si="8"/>
        <v>321600</v>
      </c>
      <c r="O41" s="9">
        <v>5500</v>
      </c>
      <c r="P41" s="8">
        <f t="shared" si="1"/>
        <v>316100</v>
      </c>
      <c r="Q41" s="9">
        <f t="shared" si="2"/>
        <v>1159387</v>
      </c>
      <c r="R41" s="9">
        <f t="shared" si="10"/>
        <v>1183900</v>
      </c>
      <c r="S41" s="9">
        <f t="shared" si="4"/>
        <v>24513</v>
      </c>
      <c r="T41" s="10">
        <f t="shared" si="5"/>
        <v>-2.0705296055410085</v>
      </c>
    </row>
    <row r="42" spans="1:20" x14ac:dyDescent="0.3">
      <c r="A42" s="6" t="s">
        <v>37</v>
      </c>
      <c r="B42" s="7">
        <v>1.5</v>
      </c>
      <c r="C42" s="8">
        <v>2000000</v>
      </c>
      <c r="D42" s="9">
        <f t="shared" si="0"/>
        <v>24000</v>
      </c>
      <c r="E42" s="9">
        <v>144700</v>
      </c>
      <c r="F42" s="9">
        <v>311296</v>
      </c>
      <c r="G42" s="8">
        <f t="shared" si="6"/>
        <v>479996</v>
      </c>
      <c r="H42" s="9">
        <v>0</v>
      </c>
      <c r="I42" s="9">
        <f t="shared" si="11"/>
        <v>165000</v>
      </c>
      <c r="J42" s="9">
        <f t="shared" si="12"/>
        <v>180000</v>
      </c>
      <c r="K42" s="9">
        <f t="shared" si="13"/>
        <v>1580000</v>
      </c>
      <c r="L42" s="9">
        <f t="shared" si="7"/>
        <v>0</v>
      </c>
      <c r="M42" s="9">
        <v>0</v>
      </c>
      <c r="N42" s="9">
        <f t="shared" si="8"/>
        <v>441600</v>
      </c>
      <c r="O42" s="9">
        <v>5500</v>
      </c>
      <c r="P42" s="8">
        <f t="shared" si="1"/>
        <v>436100</v>
      </c>
      <c r="Q42" s="9">
        <f t="shared" si="2"/>
        <v>1520004</v>
      </c>
      <c r="R42" s="9">
        <f t="shared" si="10"/>
        <v>1563900</v>
      </c>
      <c r="S42" s="9">
        <f t="shared" si="4"/>
        <v>43896</v>
      </c>
      <c r="T42" s="10">
        <f t="shared" si="5"/>
        <v>-2.8068290811432957</v>
      </c>
    </row>
    <row r="43" spans="1:20" x14ac:dyDescent="0.3">
      <c r="A43" s="12" t="s">
        <v>38</v>
      </c>
      <c r="B43" s="13">
        <v>1.5</v>
      </c>
      <c r="C43" s="5">
        <v>2400000</v>
      </c>
      <c r="D43" s="14">
        <f t="shared" si="0"/>
        <v>28800</v>
      </c>
      <c r="E43" s="14">
        <v>176700</v>
      </c>
      <c r="F43" s="14">
        <v>398548</v>
      </c>
      <c r="G43" s="5">
        <f t="shared" si="6"/>
        <v>604048</v>
      </c>
      <c r="H43" s="9">
        <v>0</v>
      </c>
      <c r="I43" s="9">
        <f t="shared" si="11"/>
        <v>165000</v>
      </c>
      <c r="J43" s="9">
        <f t="shared" si="12"/>
        <v>180000</v>
      </c>
      <c r="K43" s="9">
        <f t="shared" si="13"/>
        <v>1980000</v>
      </c>
      <c r="L43" s="9">
        <f t="shared" si="7"/>
        <v>0</v>
      </c>
      <c r="M43" s="9">
        <v>0</v>
      </c>
      <c r="N43" s="9">
        <f t="shared" si="8"/>
        <v>537600</v>
      </c>
      <c r="O43" s="9">
        <v>5500</v>
      </c>
      <c r="P43" s="5">
        <f t="shared" si="1"/>
        <v>532100</v>
      </c>
      <c r="Q43" s="9">
        <f t="shared" si="2"/>
        <v>1795952</v>
      </c>
      <c r="R43" s="9">
        <f t="shared" si="10"/>
        <v>1867900</v>
      </c>
      <c r="S43" s="9">
        <f t="shared" si="4"/>
        <v>71948</v>
      </c>
      <c r="T43" s="10">
        <f t="shared" si="5"/>
        <v>-3.8518121955136784</v>
      </c>
    </row>
    <row r="44" spans="1:20" x14ac:dyDescent="0.3">
      <c r="A44" s="12" t="s">
        <v>39</v>
      </c>
      <c r="B44" s="13">
        <v>1.5</v>
      </c>
      <c r="C44" s="5">
        <v>2400001</v>
      </c>
      <c r="D44" s="14">
        <f t="shared" si="0"/>
        <v>28800.011999999999</v>
      </c>
      <c r="E44" s="14">
        <v>176700</v>
      </c>
      <c r="F44" s="14">
        <v>398548</v>
      </c>
      <c r="G44" s="5">
        <f t="shared" si="6"/>
        <v>604048.01199999999</v>
      </c>
      <c r="H44" s="9">
        <v>0</v>
      </c>
      <c r="I44" s="9">
        <f t="shared" si="11"/>
        <v>165000</v>
      </c>
      <c r="J44" s="9">
        <f t="shared" si="12"/>
        <v>180000</v>
      </c>
      <c r="K44" s="9">
        <f t="shared" si="13"/>
        <v>1980000</v>
      </c>
      <c r="L44" s="9">
        <f t="shared" si="7"/>
        <v>1</v>
      </c>
      <c r="M44" s="9">
        <v>0</v>
      </c>
      <c r="N44" s="9">
        <f t="shared" si="8"/>
        <v>537600.27</v>
      </c>
      <c r="O44" s="9">
        <v>5500</v>
      </c>
      <c r="P44" s="5">
        <f t="shared" si="1"/>
        <v>532100.27</v>
      </c>
      <c r="Q44" s="9">
        <f t="shared" si="2"/>
        <v>1795952.9879999999</v>
      </c>
      <c r="R44" s="9">
        <f t="shared" si="10"/>
        <v>1867900.73</v>
      </c>
      <c r="S44" s="9">
        <f t="shared" si="4"/>
        <v>71947.742000000086</v>
      </c>
      <c r="T44" s="10">
        <f t="shared" si="5"/>
        <v>-3.8517968778779847</v>
      </c>
    </row>
    <row r="45" spans="1:20" x14ac:dyDescent="0.3">
      <c r="A45" s="6" t="s">
        <v>40</v>
      </c>
      <c r="B45" s="7">
        <v>1.5</v>
      </c>
      <c r="C45" s="8">
        <v>2500000</v>
      </c>
      <c r="D45" s="9">
        <f t="shared" si="0"/>
        <v>30000</v>
      </c>
      <c r="E45" s="9">
        <v>184700</v>
      </c>
      <c r="F45" s="9">
        <v>421115</v>
      </c>
      <c r="G45" s="8">
        <f t="shared" si="6"/>
        <v>635815</v>
      </c>
      <c r="H45" s="9">
        <v>0</v>
      </c>
      <c r="I45" s="9">
        <f t="shared" si="11"/>
        <v>165000</v>
      </c>
      <c r="J45" s="9">
        <f t="shared" si="12"/>
        <v>180000</v>
      </c>
      <c r="K45" s="9">
        <f t="shared" si="13"/>
        <v>1980000</v>
      </c>
      <c r="L45" s="9">
        <f t="shared" si="7"/>
        <v>100000</v>
      </c>
      <c r="M45" s="9">
        <v>0</v>
      </c>
      <c r="N45" s="9">
        <f t="shared" si="8"/>
        <v>564600</v>
      </c>
      <c r="O45" s="9">
        <v>5500</v>
      </c>
      <c r="P45" s="8">
        <f t="shared" si="1"/>
        <v>559100</v>
      </c>
      <c r="Q45" s="9">
        <f t="shared" si="2"/>
        <v>1864185</v>
      </c>
      <c r="R45" s="9">
        <f t="shared" si="10"/>
        <v>1940900</v>
      </c>
      <c r="S45" s="9">
        <f t="shared" si="4"/>
        <v>76715</v>
      </c>
      <c r="T45" s="10">
        <f t="shared" si="5"/>
        <v>-3.9525477871090731</v>
      </c>
    </row>
    <row r="46" spans="1:20" x14ac:dyDescent="0.3">
      <c r="A46" s="6" t="s">
        <v>41</v>
      </c>
      <c r="B46" s="7">
        <v>1.5</v>
      </c>
      <c r="C46" s="8">
        <v>2700000</v>
      </c>
      <c r="D46" s="9">
        <f t="shared" si="0"/>
        <v>32400</v>
      </c>
      <c r="E46" s="9">
        <v>200700</v>
      </c>
      <c r="F46" s="9">
        <v>466250</v>
      </c>
      <c r="G46" s="8">
        <f t="shared" si="6"/>
        <v>699350</v>
      </c>
      <c r="H46" s="9">
        <v>0</v>
      </c>
      <c r="I46" s="9">
        <f t="shared" si="11"/>
        <v>165000</v>
      </c>
      <c r="J46" s="9">
        <f t="shared" si="12"/>
        <v>180000</v>
      </c>
      <c r="K46" s="9">
        <f t="shared" si="13"/>
        <v>1980000</v>
      </c>
      <c r="L46" s="9">
        <f t="shared" si="7"/>
        <v>300000</v>
      </c>
      <c r="M46" s="9">
        <v>0</v>
      </c>
      <c r="N46" s="9">
        <f t="shared" si="8"/>
        <v>618600</v>
      </c>
      <c r="O46" s="9">
        <v>5500</v>
      </c>
      <c r="P46" s="8">
        <f t="shared" si="1"/>
        <v>613100</v>
      </c>
      <c r="Q46" s="9">
        <f t="shared" si="2"/>
        <v>2000650</v>
      </c>
      <c r="R46" s="9">
        <f t="shared" si="10"/>
        <v>2086900</v>
      </c>
      <c r="S46" s="9">
        <f t="shared" si="4"/>
        <v>86250</v>
      </c>
      <c r="T46" s="10">
        <f t="shared" si="5"/>
        <v>-4.1329244333700705</v>
      </c>
    </row>
    <row r="47" spans="1:20" x14ac:dyDescent="0.3">
      <c r="A47" s="6" t="s">
        <v>42</v>
      </c>
      <c r="B47" s="7">
        <v>1.5</v>
      </c>
      <c r="C47" s="8">
        <v>2900000</v>
      </c>
      <c r="D47" s="9">
        <f t="shared" si="0"/>
        <v>34800</v>
      </c>
      <c r="E47" s="9">
        <v>216700</v>
      </c>
      <c r="F47" s="9">
        <v>511385</v>
      </c>
      <c r="G47" s="8">
        <f t="shared" si="6"/>
        <v>762885</v>
      </c>
      <c r="H47" s="9">
        <v>0</v>
      </c>
      <c r="I47" s="9">
        <f t="shared" si="11"/>
        <v>165000</v>
      </c>
      <c r="J47" s="9">
        <f t="shared" si="12"/>
        <v>180000</v>
      </c>
      <c r="K47" s="9">
        <f t="shared" si="13"/>
        <v>1980000</v>
      </c>
      <c r="L47" s="9">
        <f t="shared" si="7"/>
        <v>500000</v>
      </c>
      <c r="M47" s="9">
        <v>0</v>
      </c>
      <c r="N47" s="9">
        <f t="shared" si="8"/>
        <v>672600</v>
      </c>
      <c r="O47" s="9">
        <v>5500</v>
      </c>
      <c r="P47" s="8">
        <f t="shared" si="1"/>
        <v>667100</v>
      </c>
      <c r="Q47" s="9">
        <f t="shared" si="2"/>
        <v>2137115</v>
      </c>
      <c r="R47" s="9">
        <f t="shared" si="10"/>
        <v>2232900</v>
      </c>
      <c r="S47" s="9">
        <f t="shared" si="4"/>
        <v>95785</v>
      </c>
      <c r="T47" s="10">
        <f t="shared" si="5"/>
        <v>-4.2897129293743568</v>
      </c>
    </row>
    <row r="48" spans="1:20" x14ac:dyDescent="0.3">
      <c r="A48" s="6" t="s">
        <v>43</v>
      </c>
      <c r="B48" s="7">
        <v>1.5</v>
      </c>
      <c r="C48" s="8">
        <v>3000000</v>
      </c>
      <c r="D48" s="9">
        <f t="shared" si="0"/>
        <v>36000</v>
      </c>
      <c r="E48" s="9">
        <v>224700</v>
      </c>
      <c r="F48" s="9">
        <v>533953</v>
      </c>
      <c r="G48" s="8">
        <f t="shared" si="6"/>
        <v>794653</v>
      </c>
      <c r="H48" s="9">
        <v>0</v>
      </c>
      <c r="I48" s="9">
        <f t="shared" si="11"/>
        <v>165000</v>
      </c>
      <c r="J48" s="9">
        <f t="shared" si="12"/>
        <v>180000</v>
      </c>
      <c r="K48" s="9">
        <f t="shared" si="13"/>
        <v>1980000</v>
      </c>
      <c r="L48" s="9">
        <f t="shared" si="7"/>
        <v>600000</v>
      </c>
      <c r="M48" s="9">
        <v>0</v>
      </c>
      <c r="N48" s="9">
        <f t="shared" si="8"/>
        <v>699600</v>
      </c>
      <c r="O48" s="9">
        <v>5500</v>
      </c>
      <c r="P48" s="8">
        <f t="shared" si="1"/>
        <v>694100</v>
      </c>
      <c r="Q48" s="9">
        <f t="shared" si="2"/>
        <v>2205347</v>
      </c>
      <c r="R48" s="9">
        <f t="shared" si="10"/>
        <v>2305900</v>
      </c>
      <c r="S48" s="9">
        <f t="shared" si="4"/>
        <v>100553</v>
      </c>
      <c r="T48" s="10">
        <f t="shared" si="5"/>
        <v>-4.3606834641571623</v>
      </c>
    </row>
    <row r="49" spans="1:20" x14ac:dyDescent="0.3">
      <c r="A49" s="6" t="s">
        <v>44</v>
      </c>
      <c r="B49" s="7">
        <v>1.5</v>
      </c>
      <c r="C49" s="8">
        <v>3300000</v>
      </c>
      <c r="D49" s="9">
        <f t="shared" si="0"/>
        <v>39600</v>
      </c>
      <c r="E49" s="9">
        <v>248700</v>
      </c>
      <c r="F49" s="9">
        <v>601655</v>
      </c>
      <c r="G49" s="8">
        <f t="shared" si="6"/>
        <v>889955</v>
      </c>
      <c r="H49" s="9">
        <v>0</v>
      </c>
      <c r="I49" s="9">
        <f t="shared" si="11"/>
        <v>165000</v>
      </c>
      <c r="J49" s="9">
        <f t="shared" si="12"/>
        <v>180000</v>
      </c>
      <c r="K49" s="9">
        <f t="shared" si="13"/>
        <v>1980000</v>
      </c>
      <c r="L49" s="9">
        <f t="shared" si="7"/>
        <v>900000</v>
      </c>
      <c r="M49" s="9">
        <v>0</v>
      </c>
      <c r="N49" s="9">
        <f t="shared" si="8"/>
        <v>780600</v>
      </c>
      <c r="O49" s="9">
        <v>5500</v>
      </c>
      <c r="P49" s="8">
        <f t="shared" si="1"/>
        <v>775100</v>
      </c>
      <c r="Q49" s="9">
        <f t="shared" si="2"/>
        <v>2410045</v>
      </c>
      <c r="R49" s="9">
        <f t="shared" si="10"/>
        <v>2524900</v>
      </c>
      <c r="S49" s="9">
        <f t="shared" si="4"/>
        <v>114855</v>
      </c>
      <c r="T49" s="10">
        <f t="shared" si="5"/>
        <v>-4.5488930254663549</v>
      </c>
    </row>
    <row r="50" spans="1:20" x14ac:dyDescent="0.3">
      <c r="A50" s="6" t="s">
        <v>45</v>
      </c>
      <c r="B50" s="7">
        <v>1.5</v>
      </c>
      <c r="C50" s="8">
        <v>3500000</v>
      </c>
      <c r="D50" s="9">
        <f t="shared" si="0"/>
        <v>42000</v>
      </c>
      <c r="E50" s="9">
        <v>264700</v>
      </c>
      <c r="F50" s="9">
        <v>646790</v>
      </c>
      <c r="G50" s="8">
        <f t="shared" si="6"/>
        <v>953490</v>
      </c>
      <c r="H50" s="9">
        <v>0</v>
      </c>
      <c r="I50" s="9">
        <f t="shared" si="11"/>
        <v>165000</v>
      </c>
      <c r="J50" s="9">
        <f t="shared" si="12"/>
        <v>180000</v>
      </c>
      <c r="K50" s="9">
        <f t="shared" si="13"/>
        <v>1980000</v>
      </c>
      <c r="L50" s="9">
        <f t="shared" si="7"/>
        <v>1100000</v>
      </c>
      <c r="M50" s="9">
        <v>0</v>
      </c>
      <c r="N50" s="9">
        <f t="shared" si="8"/>
        <v>834600</v>
      </c>
      <c r="O50" s="9">
        <v>5500</v>
      </c>
      <c r="P50" s="8">
        <f t="shared" si="1"/>
        <v>829100</v>
      </c>
      <c r="Q50" s="9">
        <f t="shared" si="2"/>
        <v>2546510</v>
      </c>
      <c r="R50" s="9">
        <f t="shared" si="10"/>
        <v>2670900</v>
      </c>
      <c r="S50" s="9">
        <f t="shared" si="4"/>
        <v>124390</v>
      </c>
      <c r="T50" s="10">
        <f t="shared" si="5"/>
        <v>-4.6572316447639377</v>
      </c>
    </row>
    <row r="51" spans="1:20" x14ac:dyDescent="0.3">
      <c r="A51" s="6" t="s">
        <v>46</v>
      </c>
      <c r="B51" s="7">
        <v>1.5</v>
      </c>
      <c r="C51" s="8">
        <v>4000000</v>
      </c>
      <c r="D51" s="9">
        <f t="shared" si="0"/>
        <v>48000</v>
      </c>
      <c r="E51" s="9">
        <v>304700</v>
      </c>
      <c r="F51" s="9">
        <v>759628</v>
      </c>
      <c r="G51" s="8">
        <f t="shared" si="6"/>
        <v>1112328</v>
      </c>
      <c r="H51" s="9">
        <v>0</v>
      </c>
      <c r="I51" s="9">
        <f t="shared" si="11"/>
        <v>165000</v>
      </c>
      <c r="J51" s="9">
        <f t="shared" si="12"/>
        <v>180000</v>
      </c>
      <c r="K51" s="9">
        <f t="shared" si="13"/>
        <v>1980000</v>
      </c>
      <c r="L51" s="9">
        <f>IF(C51&lt;2400000,0,MIN(C51,8000000)-2400000)</f>
        <v>1600000</v>
      </c>
      <c r="M51" s="9">
        <v>0</v>
      </c>
      <c r="N51" s="9">
        <f t="shared" si="8"/>
        <v>969600</v>
      </c>
      <c r="O51" s="9">
        <v>5500</v>
      </c>
      <c r="P51" s="8">
        <f t="shared" si="1"/>
        <v>964100</v>
      </c>
      <c r="Q51" s="9">
        <f t="shared" si="2"/>
        <v>2887672</v>
      </c>
      <c r="R51" s="9">
        <f t="shared" si="10"/>
        <v>3035900</v>
      </c>
      <c r="S51" s="9">
        <f t="shared" si="4"/>
        <v>148228</v>
      </c>
      <c r="T51" s="10">
        <f t="shared" si="5"/>
        <v>-4.8825060113969494</v>
      </c>
    </row>
    <row r="52" spans="1:20" x14ac:dyDescent="0.3">
      <c r="A52" s="6" t="s">
        <v>47</v>
      </c>
      <c r="B52" s="7">
        <v>1.5</v>
      </c>
      <c r="C52" s="8">
        <v>4500000</v>
      </c>
      <c r="D52" s="9">
        <f t="shared" si="0"/>
        <v>54000</v>
      </c>
      <c r="E52" s="9">
        <v>344700</v>
      </c>
      <c r="F52" s="9">
        <v>872465</v>
      </c>
      <c r="G52" s="8">
        <f t="shared" si="6"/>
        <v>1271165</v>
      </c>
      <c r="H52" s="9">
        <v>0</v>
      </c>
      <c r="I52" s="9">
        <f t="shared" si="11"/>
        <v>165000</v>
      </c>
      <c r="J52" s="9">
        <f t="shared" si="12"/>
        <v>180000</v>
      </c>
      <c r="K52" s="9">
        <f t="shared" si="13"/>
        <v>1980000</v>
      </c>
      <c r="L52" s="9">
        <f t="shared" si="7"/>
        <v>2100000</v>
      </c>
      <c r="M52" s="9">
        <v>0</v>
      </c>
      <c r="N52" s="9">
        <f t="shared" si="8"/>
        <v>1104600</v>
      </c>
      <c r="O52" s="9">
        <v>5500</v>
      </c>
      <c r="P52" s="8">
        <f t="shared" si="1"/>
        <v>1099100</v>
      </c>
      <c r="Q52" s="9">
        <f t="shared" si="2"/>
        <v>3228835</v>
      </c>
      <c r="R52" s="9">
        <f t="shared" si="10"/>
        <v>3400900</v>
      </c>
      <c r="S52" s="9">
        <f t="shared" si="4"/>
        <v>172065</v>
      </c>
      <c r="T52" s="10">
        <f t="shared" si="5"/>
        <v>-5.0593960422241171</v>
      </c>
    </row>
    <row r="53" spans="1:20" x14ac:dyDescent="0.3">
      <c r="A53" s="6" t="s">
        <v>48</v>
      </c>
      <c r="B53" s="7">
        <v>1.5</v>
      </c>
      <c r="C53" s="8">
        <v>5000000</v>
      </c>
      <c r="D53" s="9">
        <f t="shared" si="0"/>
        <v>60000</v>
      </c>
      <c r="E53" s="9">
        <v>384700</v>
      </c>
      <c r="F53" s="9">
        <v>985303</v>
      </c>
      <c r="G53" s="8">
        <f t="shared" si="6"/>
        <v>1430003</v>
      </c>
      <c r="H53" s="9">
        <v>0</v>
      </c>
      <c r="I53" s="9">
        <f t="shared" si="11"/>
        <v>165000</v>
      </c>
      <c r="J53" s="9">
        <f t="shared" si="12"/>
        <v>180000</v>
      </c>
      <c r="K53" s="9">
        <f t="shared" si="13"/>
        <v>1980000</v>
      </c>
      <c r="L53" s="9">
        <f t="shared" si="7"/>
        <v>2600000</v>
      </c>
      <c r="M53" s="9">
        <v>0</v>
      </c>
      <c r="N53" s="9">
        <f t="shared" si="8"/>
        <v>1239600</v>
      </c>
      <c r="O53" s="9">
        <v>5500</v>
      </c>
      <c r="P53" s="8">
        <f t="shared" si="1"/>
        <v>1234100</v>
      </c>
      <c r="Q53" s="9">
        <f t="shared" si="2"/>
        <v>3569997</v>
      </c>
      <c r="R53" s="9">
        <f t="shared" si="10"/>
        <v>3765900</v>
      </c>
      <c r="S53" s="9">
        <f t="shared" si="4"/>
        <v>195903</v>
      </c>
      <c r="T53" s="10">
        <f t="shared" si="5"/>
        <v>-5.2020234206962481</v>
      </c>
    </row>
    <row r="54" spans="1:20" x14ac:dyDescent="0.3">
      <c r="A54" s="6" t="s">
        <v>49</v>
      </c>
      <c r="B54" s="7">
        <v>1.5</v>
      </c>
      <c r="C54" s="8">
        <v>5500000</v>
      </c>
      <c r="D54" s="9">
        <f t="shared" si="0"/>
        <v>66000</v>
      </c>
      <c r="E54" s="9">
        <v>424700</v>
      </c>
      <c r="F54" s="9">
        <v>1098140</v>
      </c>
      <c r="G54" s="8">
        <f t="shared" si="6"/>
        <v>1588840</v>
      </c>
      <c r="H54" s="9">
        <v>0</v>
      </c>
      <c r="I54" s="9">
        <f t="shared" si="11"/>
        <v>165000</v>
      </c>
      <c r="J54" s="9">
        <f t="shared" si="12"/>
        <v>180000</v>
      </c>
      <c r="K54" s="9">
        <f t="shared" si="13"/>
        <v>1980000</v>
      </c>
      <c r="L54" s="9">
        <f t="shared" si="7"/>
        <v>3100000</v>
      </c>
      <c r="M54" s="9">
        <v>0</v>
      </c>
      <c r="N54" s="9">
        <f t="shared" si="8"/>
        <v>1374600</v>
      </c>
      <c r="O54" s="9">
        <v>5500</v>
      </c>
      <c r="P54" s="8">
        <f t="shared" si="1"/>
        <v>1369100</v>
      </c>
      <c r="Q54" s="9">
        <f t="shared" si="2"/>
        <v>3911160</v>
      </c>
      <c r="R54" s="9">
        <f t="shared" si="10"/>
        <v>4130900</v>
      </c>
      <c r="S54" s="9">
        <f t="shared" si="4"/>
        <v>219740</v>
      </c>
      <c r="T54" s="10">
        <f t="shared" si="5"/>
        <v>-5.319421917741896</v>
      </c>
    </row>
    <row r="55" spans="1:20" x14ac:dyDescent="0.3">
      <c r="A55" s="6" t="s">
        <v>50</v>
      </c>
      <c r="B55" s="7">
        <v>1.5</v>
      </c>
      <c r="C55" s="8">
        <v>6000000</v>
      </c>
      <c r="D55" s="9">
        <f t="shared" si="0"/>
        <v>72000</v>
      </c>
      <c r="E55" s="9">
        <v>464700</v>
      </c>
      <c r="F55" s="9">
        <v>1210978</v>
      </c>
      <c r="G55" s="8">
        <f>+D55+E55+F55</f>
        <v>1747678</v>
      </c>
      <c r="H55" s="9">
        <v>0</v>
      </c>
      <c r="I55" s="9">
        <f t="shared" si="11"/>
        <v>165000</v>
      </c>
      <c r="J55" s="9">
        <f t="shared" si="12"/>
        <v>180000</v>
      </c>
      <c r="K55" s="9">
        <f t="shared" si="13"/>
        <v>1980000</v>
      </c>
      <c r="L55" s="9">
        <f t="shared" si="7"/>
        <v>3600000</v>
      </c>
      <c r="M55" s="9">
        <v>0</v>
      </c>
      <c r="N55" s="9">
        <f t="shared" si="8"/>
        <v>1509600</v>
      </c>
      <c r="O55" s="9">
        <v>5500</v>
      </c>
      <c r="P55" s="8">
        <f t="shared" si="1"/>
        <v>1504100</v>
      </c>
      <c r="Q55" s="9">
        <f t="shared" si="2"/>
        <v>4252322</v>
      </c>
      <c r="R55" s="9">
        <f t="shared" si="10"/>
        <v>4495900</v>
      </c>
      <c r="S55" s="9">
        <f t="shared" si="4"/>
        <v>243578</v>
      </c>
      <c r="T55" s="10">
        <f t="shared" si="5"/>
        <v>-5.4177806445872907</v>
      </c>
    </row>
    <row r="56" spans="1:20" x14ac:dyDescent="0.3">
      <c r="A56" s="6" t="s">
        <v>51</v>
      </c>
      <c r="B56" s="7">
        <v>1.5</v>
      </c>
      <c r="C56" s="8">
        <v>6500000</v>
      </c>
      <c r="D56" s="9">
        <f t="shared" si="0"/>
        <v>78000</v>
      </c>
      <c r="E56" s="9">
        <v>504700</v>
      </c>
      <c r="F56" s="9">
        <v>1323815</v>
      </c>
      <c r="G56" s="8">
        <f t="shared" si="6"/>
        <v>1906515</v>
      </c>
      <c r="H56" s="9">
        <v>0</v>
      </c>
      <c r="I56" s="9">
        <f t="shared" si="11"/>
        <v>165000</v>
      </c>
      <c r="J56" s="9">
        <f t="shared" si="12"/>
        <v>180000</v>
      </c>
      <c r="K56" s="9">
        <f t="shared" si="13"/>
        <v>1980000</v>
      </c>
      <c r="L56" s="9">
        <f t="shared" si="7"/>
        <v>4100000</v>
      </c>
      <c r="M56" s="9">
        <v>0</v>
      </c>
      <c r="N56" s="9">
        <f t="shared" si="8"/>
        <v>1644600</v>
      </c>
      <c r="O56" s="9">
        <v>5500</v>
      </c>
      <c r="P56" s="8">
        <f t="shared" si="1"/>
        <v>1639100</v>
      </c>
      <c r="Q56" s="9">
        <f t="shared" si="2"/>
        <v>4593485</v>
      </c>
      <c r="R56" s="9">
        <f t="shared" si="10"/>
        <v>4860900</v>
      </c>
      <c r="S56" s="9">
        <f t="shared" si="4"/>
        <v>267415</v>
      </c>
      <c r="T56" s="10">
        <f t="shared" si="5"/>
        <v>-5.5013474870908681</v>
      </c>
    </row>
    <row r="57" spans="1:20" x14ac:dyDescent="0.3">
      <c r="A57" s="6" t="s">
        <v>52</v>
      </c>
      <c r="B57" s="7">
        <v>1.5</v>
      </c>
      <c r="C57" s="8">
        <v>7000000</v>
      </c>
      <c r="D57" s="9">
        <f t="shared" si="0"/>
        <v>84000</v>
      </c>
      <c r="E57" s="9">
        <v>544700</v>
      </c>
      <c r="F57" s="9">
        <v>1436653</v>
      </c>
      <c r="G57" s="8">
        <f t="shared" si="6"/>
        <v>2065353</v>
      </c>
      <c r="H57" s="9">
        <v>0</v>
      </c>
      <c r="I57" s="9">
        <f t="shared" si="11"/>
        <v>165000</v>
      </c>
      <c r="J57" s="9">
        <f t="shared" si="12"/>
        <v>180000</v>
      </c>
      <c r="K57" s="9">
        <f t="shared" si="13"/>
        <v>1980000</v>
      </c>
      <c r="L57" s="9">
        <f t="shared" si="7"/>
        <v>4600000</v>
      </c>
      <c r="M57" s="9">
        <v>0</v>
      </c>
      <c r="N57" s="9">
        <f t="shared" si="8"/>
        <v>1779600</v>
      </c>
      <c r="O57" s="9">
        <v>5500</v>
      </c>
      <c r="P57" s="8">
        <f t="shared" si="1"/>
        <v>1774100</v>
      </c>
      <c r="Q57" s="9">
        <f t="shared" si="2"/>
        <v>4934647</v>
      </c>
      <c r="R57" s="9">
        <f t="shared" si="10"/>
        <v>5225900</v>
      </c>
      <c r="S57" s="9">
        <f t="shared" si="4"/>
        <v>291253</v>
      </c>
      <c r="T57" s="10">
        <f t="shared" si="5"/>
        <v>-5.5732601083067035</v>
      </c>
    </row>
    <row r="58" spans="1:20" x14ac:dyDescent="0.3">
      <c r="A58" s="6" t="s">
        <v>53</v>
      </c>
      <c r="B58" s="7">
        <v>1.5</v>
      </c>
      <c r="C58" s="8">
        <v>7500000</v>
      </c>
      <c r="D58" s="9">
        <f t="shared" si="0"/>
        <v>90000</v>
      </c>
      <c r="E58" s="9">
        <v>584700</v>
      </c>
      <c r="F58" s="9">
        <v>1549490</v>
      </c>
      <c r="G58" s="8">
        <f t="shared" si="6"/>
        <v>2224190</v>
      </c>
      <c r="H58" s="9">
        <v>0</v>
      </c>
      <c r="I58" s="9">
        <f t="shared" si="11"/>
        <v>165000</v>
      </c>
      <c r="J58" s="9">
        <f t="shared" si="12"/>
        <v>180000</v>
      </c>
      <c r="K58" s="9">
        <f t="shared" si="13"/>
        <v>1980000</v>
      </c>
      <c r="L58" s="9">
        <f t="shared" si="7"/>
        <v>5100000</v>
      </c>
      <c r="M58" s="9">
        <v>0</v>
      </c>
      <c r="N58" s="9">
        <f t="shared" si="8"/>
        <v>1914600</v>
      </c>
      <c r="O58" s="9">
        <v>5500</v>
      </c>
      <c r="P58" s="8">
        <f>+N58-O58</f>
        <v>1909100</v>
      </c>
      <c r="Q58" s="9">
        <f t="shared" si="2"/>
        <v>5275810</v>
      </c>
      <c r="R58" s="9">
        <f t="shared" si="10"/>
        <v>5590900</v>
      </c>
      <c r="S58" s="9">
        <f t="shared" si="4"/>
        <v>315090</v>
      </c>
      <c r="T58" s="10">
        <f t="shared" si="5"/>
        <v>-5.6357652614069291</v>
      </c>
    </row>
    <row r="59" spans="1:20" x14ac:dyDescent="0.3">
      <c r="A59" s="12" t="s">
        <v>54</v>
      </c>
      <c r="B59" s="13">
        <v>1.5</v>
      </c>
      <c r="C59" s="5">
        <v>8000000</v>
      </c>
      <c r="D59" s="14">
        <f t="shared" si="0"/>
        <v>96000</v>
      </c>
      <c r="E59" s="14">
        <v>624700</v>
      </c>
      <c r="F59" s="14">
        <v>1662328</v>
      </c>
      <c r="G59" s="5">
        <f t="shared" si="6"/>
        <v>2383028</v>
      </c>
      <c r="H59" s="9">
        <v>0</v>
      </c>
      <c r="I59" s="9">
        <f t="shared" si="11"/>
        <v>165000</v>
      </c>
      <c r="J59" s="9">
        <f t="shared" si="12"/>
        <v>180000</v>
      </c>
      <c r="K59" s="9">
        <f t="shared" si="13"/>
        <v>1980000</v>
      </c>
      <c r="L59" s="9">
        <f t="shared" si="7"/>
        <v>5600000</v>
      </c>
      <c r="M59" s="9">
        <f t="shared" ref="M59:M74" si="14">+C59-8000000</f>
        <v>0</v>
      </c>
      <c r="N59" s="9">
        <f t="shared" si="8"/>
        <v>2049600</v>
      </c>
      <c r="O59" s="9">
        <v>5500</v>
      </c>
      <c r="P59" s="5">
        <f t="shared" si="1"/>
        <v>2044100</v>
      </c>
      <c r="Q59" s="9">
        <f t="shared" si="2"/>
        <v>5616972</v>
      </c>
      <c r="R59" s="9">
        <f t="shared" si="10"/>
        <v>5955900</v>
      </c>
      <c r="S59" s="9">
        <f t="shared" si="4"/>
        <v>338928</v>
      </c>
      <c r="T59" s="10">
        <f t="shared" si="5"/>
        <v>-5.6906261018485873</v>
      </c>
    </row>
    <row r="60" spans="1:20" x14ac:dyDescent="0.3">
      <c r="A60" s="6" t="s">
        <v>55</v>
      </c>
      <c r="B60" s="7">
        <v>1.5</v>
      </c>
      <c r="C60" s="5">
        <v>8000001</v>
      </c>
      <c r="D60" s="14">
        <f t="shared" si="0"/>
        <v>96000.012000000002</v>
      </c>
      <c r="E60" s="14">
        <v>624700</v>
      </c>
      <c r="F60" s="14">
        <v>1662328</v>
      </c>
      <c r="G60" s="5">
        <f t="shared" si="6"/>
        <v>2383028.0120000001</v>
      </c>
      <c r="H60" s="9">
        <v>0</v>
      </c>
      <c r="I60" s="9">
        <f t="shared" si="11"/>
        <v>165000</v>
      </c>
      <c r="J60" s="9">
        <f t="shared" si="12"/>
        <v>180000</v>
      </c>
      <c r="K60" s="9">
        <f t="shared" si="13"/>
        <v>1980000</v>
      </c>
      <c r="L60" s="9">
        <f t="shared" si="7"/>
        <v>5600000</v>
      </c>
      <c r="M60" s="9">
        <f t="shared" si="14"/>
        <v>1</v>
      </c>
      <c r="N60" s="9">
        <f t="shared" si="8"/>
        <v>2049600.32</v>
      </c>
      <c r="O60" s="9">
        <v>5500</v>
      </c>
      <c r="P60" s="5">
        <f t="shared" si="1"/>
        <v>2044100.32</v>
      </c>
      <c r="Q60" s="9">
        <f t="shared" si="2"/>
        <v>5616972.9879999999</v>
      </c>
      <c r="R60" s="9">
        <f t="shared" si="10"/>
        <v>5955900.6799999997</v>
      </c>
      <c r="S60" s="9">
        <f t="shared" si="4"/>
        <v>338927.69199999981</v>
      </c>
      <c r="T60" s="10">
        <f t="shared" si="5"/>
        <v>-5.6906202807935315</v>
      </c>
    </row>
    <row r="61" spans="1:20" x14ac:dyDescent="0.3">
      <c r="A61" s="6" t="s">
        <v>56</v>
      </c>
      <c r="B61" s="7">
        <v>1.5</v>
      </c>
      <c r="C61" s="8">
        <v>9000000</v>
      </c>
      <c r="D61" s="9">
        <f t="shared" si="0"/>
        <v>108000</v>
      </c>
      <c r="E61" s="9">
        <v>704700</v>
      </c>
      <c r="F61" s="9">
        <v>1888003</v>
      </c>
      <c r="G61" s="8">
        <f t="shared" si="6"/>
        <v>2700703</v>
      </c>
      <c r="H61" s="9">
        <v>0</v>
      </c>
      <c r="I61" s="9">
        <f t="shared" si="11"/>
        <v>165000</v>
      </c>
      <c r="J61" s="9">
        <f t="shared" si="12"/>
        <v>180000</v>
      </c>
      <c r="K61" s="9">
        <f t="shared" si="13"/>
        <v>1980000</v>
      </c>
      <c r="L61" s="9">
        <f t="shared" si="7"/>
        <v>5600000</v>
      </c>
      <c r="M61" s="9">
        <f t="shared" si="14"/>
        <v>1000000</v>
      </c>
      <c r="N61" s="9">
        <f t="shared" si="8"/>
        <v>2369600</v>
      </c>
      <c r="O61" s="9">
        <v>5500</v>
      </c>
      <c r="P61" s="8">
        <f t="shared" si="1"/>
        <v>2364100</v>
      </c>
      <c r="Q61" s="9">
        <f t="shared" si="2"/>
        <v>6299297</v>
      </c>
      <c r="R61" s="9">
        <f t="shared" si="10"/>
        <v>6635900</v>
      </c>
      <c r="S61" s="9">
        <f t="shared" si="4"/>
        <v>336603</v>
      </c>
      <c r="T61" s="10">
        <f t="shared" si="5"/>
        <v>-5.0724543769496231</v>
      </c>
    </row>
    <row r="62" spans="1:20" x14ac:dyDescent="0.3">
      <c r="A62" s="6" t="s">
        <v>57</v>
      </c>
      <c r="B62" s="7">
        <v>1.5</v>
      </c>
      <c r="C62" s="8">
        <v>10000000</v>
      </c>
      <c r="D62" s="9">
        <f t="shared" si="0"/>
        <v>120000</v>
      </c>
      <c r="E62" s="9">
        <v>784700</v>
      </c>
      <c r="F62" s="9">
        <v>2113678</v>
      </c>
      <c r="G62" s="8">
        <f t="shared" si="6"/>
        <v>3018378</v>
      </c>
      <c r="H62" s="9">
        <v>0</v>
      </c>
      <c r="I62" s="9">
        <f t="shared" si="11"/>
        <v>165000</v>
      </c>
      <c r="J62" s="9">
        <f t="shared" si="12"/>
        <v>180000</v>
      </c>
      <c r="K62" s="9">
        <f t="shared" si="13"/>
        <v>1980000</v>
      </c>
      <c r="L62" s="9">
        <f t="shared" si="7"/>
        <v>5600000</v>
      </c>
      <c r="M62" s="9">
        <f t="shared" si="14"/>
        <v>2000000</v>
      </c>
      <c r="N62" s="9">
        <f t="shared" si="8"/>
        <v>2689600</v>
      </c>
      <c r="O62" s="9">
        <v>5500</v>
      </c>
      <c r="P62" s="8">
        <f t="shared" si="1"/>
        <v>2684100</v>
      </c>
      <c r="Q62" s="9">
        <f t="shared" si="2"/>
        <v>6981622</v>
      </c>
      <c r="R62" s="9">
        <f t="shared" si="10"/>
        <v>7315900</v>
      </c>
      <c r="S62" s="9">
        <f t="shared" si="4"/>
        <v>334278</v>
      </c>
      <c r="T62" s="10">
        <f t="shared" si="5"/>
        <v>-4.5691985948413727</v>
      </c>
    </row>
    <row r="63" spans="1:20" x14ac:dyDescent="0.3">
      <c r="A63" s="6" t="s">
        <v>58</v>
      </c>
      <c r="B63" s="7">
        <v>1.5</v>
      </c>
      <c r="C63" s="8">
        <v>11000000</v>
      </c>
      <c r="D63" s="9">
        <f t="shared" si="0"/>
        <v>132000</v>
      </c>
      <c r="E63" s="9">
        <v>864700</v>
      </c>
      <c r="F63" s="9">
        <v>2339353</v>
      </c>
      <c r="G63" s="8">
        <f t="shared" si="6"/>
        <v>3336053</v>
      </c>
      <c r="H63" s="9">
        <v>0</v>
      </c>
      <c r="I63" s="9">
        <f t="shared" si="11"/>
        <v>165000</v>
      </c>
      <c r="J63" s="9">
        <f t="shared" si="12"/>
        <v>180000</v>
      </c>
      <c r="K63" s="9">
        <f t="shared" si="13"/>
        <v>1980000</v>
      </c>
      <c r="L63" s="9">
        <f t="shared" si="7"/>
        <v>5600000</v>
      </c>
      <c r="M63" s="9">
        <f t="shared" si="14"/>
        <v>3000000</v>
      </c>
      <c r="N63" s="9">
        <f t="shared" si="8"/>
        <v>3009600</v>
      </c>
      <c r="O63" s="9">
        <v>5500</v>
      </c>
      <c r="P63" s="8">
        <f t="shared" si="1"/>
        <v>3004100</v>
      </c>
      <c r="Q63" s="9">
        <f t="shared" si="2"/>
        <v>7663947</v>
      </c>
      <c r="R63" s="9">
        <f t="shared" si="10"/>
        <v>7995900</v>
      </c>
      <c r="S63" s="9">
        <f t="shared" si="4"/>
        <v>331953</v>
      </c>
      <c r="T63" s="10">
        <f t="shared" si="5"/>
        <v>-4.1515401643342216</v>
      </c>
    </row>
    <row r="64" spans="1:20" x14ac:dyDescent="0.3">
      <c r="A64" s="6" t="s">
        <v>59</v>
      </c>
      <c r="B64" s="7">
        <v>1.5</v>
      </c>
      <c r="C64" s="8">
        <v>12000000</v>
      </c>
      <c r="D64" s="9">
        <f t="shared" si="0"/>
        <v>144000</v>
      </c>
      <c r="E64" s="9">
        <v>944700</v>
      </c>
      <c r="F64" s="9">
        <v>2565028</v>
      </c>
      <c r="G64" s="8">
        <f t="shared" si="6"/>
        <v>3653728</v>
      </c>
      <c r="H64" s="9">
        <v>0</v>
      </c>
      <c r="I64" s="9">
        <f t="shared" si="11"/>
        <v>165000</v>
      </c>
      <c r="J64" s="9">
        <f t="shared" si="12"/>
        <v>180000</v>
      </c>
      <c r="K64" s="9">
        <f t="shared" si="13"/>
        <v>1980000</v>
      </c>
      <c r="L64" s="9">
        <f t="shared" si="7"/>
        <v>5600000</v>
      </c>
      <c r="M64" s="9">
        <f t="shared" si="14"/>
        <v>4000000</v>
      </c>
      <c r="N64" s="9">
        <f t="shared" si="8"/>
        <v>3329600</v>
      </c>
      <c r="O64" s="9">
        <v>5500</v>
      </c>
      <c r="P64" s="8">
        <f t="shared" si="1"/>
        <v>3324100</v>
      </c>
      <c r="Q64" s="9">
        <f t="shared" si="2"/>
        <v>8346272</v>
      </c>
      <c r="R64" s="9">
        <f t="shared" si="10"/>
        <v>8675900</v>
      </c>
      <c r="S64" s="9">
        <f t="shared" si="4"/>
        <v>329628</v>
      </c>
      <c r="T64" s="10">
        <f t="shared" si="5"/>
        <v>-3.7993522285872361</v>
      </c>
    </row>
    <row r="65" spans="1:20" x14ac:dyDescent="0.3">
      <c r="A65" s="6" t="s">
        <v>60</v>
      </c>
      <c r="B65" s="7">
        <v>1.5</v>
      </c>
      <c r="C65" s="8">
        <v>13000000</v>
      </c>
      <c r="D65" s="9">
        <f t="shared" si="0"/>
        <v>156000</v>
      </c>
      <c r="E65" s="9">
        <v>1024700</v>
      </c>
      <c r="F65" s="9">
        <v>2790703</v>
      </c>
      <c r="G65" s="8">
        <f t="shared" si="6"/>
        <v>3971403</v>
      </c>
      <c r="H65" s="9">
        <v>0</v>
      </c>
      <c r="I65" s="9">
        <f t="shared" si="11"/>
        <v>165000</v>
      </c>
      <c r="J65" s="9">
        <f t="shared" si="12"/>
        <v>180000</v>
      </c>
      <c r="K65" s="9">
        <f t="shared" si="13"/>
        <v>1980000</v>
      </c>
      <c r="L65" s="9">
        <f t="shared" si="7"/>
        <v>5600000</v>
      </c>
      <c r="M65" s="9">
        <f t="shared" si="14"/>
        <v>5000000</v>
      </c>
      <c r="N65" s="9">
        <f t="shared" si="8"/>
        <v>3649600</v>
      </c>
      <c r="O65" s="9">
        <v>5500</v>
      </c>
      <c r="P65" s="8">
        <f t="shared" si="1"/>
        <v>3644100</v>
      </c>
      <c r="Q65" s="9">
        <f t="shared" si="2"/>
        <v>9028597</v>
      </c>
      <c r="R65" s="9">
        <f t="shared" si="10"/>
        <v>9355900</v>
      </c>
      <c r="S65" s="9">
        <f t="shared" si="4"/>
        <v>327303</v>
      </c>
      <c r="T65" s="10">
        <f t="shared" si="5"/>
        <v>-3.4983593240628905</v>
      </c>
    </row>
    <row r="66" spans="1:20" x14ac:dyDescent="0.3">
      <c r="A66" s="6" t="s">
        <v>61</v>
      </c>
      <c r="B66" s="7">
        <v>1.5</v>
      </c>
      <c r="C66" s="8">
        <v>14000000</v>
      </c>
      <c r="D66" s="9">
        <f t="shared" si="0"/>
        <v>168000</v>
      </c>
      <c r="E66" s="9">
        <v>1104700</v>
      </c>
      <c r="F66" s="9">
        <v>3016378</v>
      </c>
      <c r="G66" s="8">
        <f t="shared" si="6"/>
        <v>4289078</v>
      </c>
      <c r="H66" s="9">
        <v>0</v>
      </c>
      <c r="I66" s="9">
        <f t="shared" si="11"/>
        <v>165000</v>
      </c>
      <c r="J66" s="9">
        <f t="shared" si="12"/>
        <v>180000</v>
      </c>
      <c r="K66" s="9">
        <f t="shared" si="13"/>
        <v>1980000</v>
      </c>
      <c r="L66" s="9">
        <f t="shared" si="7"/>
        <v>5600000</v>
      </c>
      <c r="M66" s="9">
        <f t="shared" si="14"/>
        <v>6000000</v>
      </c>
      <c r="N66" s="9">
        <f t="shared" si="8"/>
        <v>3969600</v>
      </c>
      <c r="O66" s="9">
        <v>5500</v>
      </c>
      <c r="P66" s="8">
        <f>+N66-O66</f>
        <v>3964100</v>
      </c>
      <c r="Q66" s="9">
        <f t="shared" si="2"/>
        <v>9710922</v>
      </c>
      <c r="R66" s="9">
        <f t="shared" si="10"/>
        <v>10035900</v>
      </c>
      <c r="S66" s="9">
        <f t="shared" si="4"/>
        <v>324978</v>
      </c>
      <c r="T66" s="10">
        <f t="shared" si="5"/>
        <v>-3.2381550234657581</v>
      </c>
    </row>
    <row r="67" spans="1:20" x14ac:dyDescent="0.3">
      <c r="A67" s="6" t="s">
        <v>62</v>
      </c>
      <c r="B67" s="7">
        <v>1.5</v>
      </c>
      <c r="C67" s="8">
        <v>15000000</v>
      </c>
      <c r="D67" s="9">
        <f t="shared" si="0"/>
        <v>180000</v>
      </c>
      <c r="E67" s="9">
        <v>1184700</v>
      </c>
      <c r="F67" s="9">
        <v>3242053</v>
      </c>
      <c r="G67" s="8">
        <f t="shared" si="6"/>
        <v>4606753</v>
      </c>
      <c r="H67" s="9">
        <v>0</v>
      </c>
      <c r="I67" s="9">
        <f t="shared" si="11"/>
        <v>165000</v>
      </c>
      <c r="J67" s="9">
        <f t="shared" si="12"/>
        <v>180000</v>
      </c>
      <c r="K67" s="9">
        <f t="shared" si="13"/>
        <v>1980000</v>
      </c>
      <c r="L67" s="9">
        <f t="shared" si="7"/>
        <v>5600000</v>
      </c>
      <c r="M67" s="9">
        <f t="shared" si="14"/>
        <v>7000000</v>
      </c>
      <c r="N67" s="9">
        <f t="shared" si="8"/>
        <v>4289600</v>
      </c>
      <c r="O67" s="9">
        <v>5500</v>
      </c>
      <c r="P67" s="8">
        <f t="shared" si="1"/>
        <v>4284100</v>
      </c>
      <c r="Q67" s="9">
        <f t="shared" si="2"/>
        <v>10393247</v>
      </c>
      <c r="R67" s="9">
        <f t="shared" si="10"/>
        <v>10715900</v>
      </c>
      <c r="S67" s="9">
        <f t="shared" si="4"/>
        <v>322653</v>
      </c>
      <c r="T67" s="10">
        <f t="shared" si="5"/>
        <v>-3.0109743465317895</v>
      </c>
    </row>
    <row r="68" spans="1:20" x14ac:dyDescent="0.3">
      <c r="A68" s="6" t="s">
        <v>63</v>
      </c>
      <c r="B68" s="7">
        <v>1.5</v>
      </c>
      <c r="C68" s="8">
        <v>16000000</v>
      </c>
      <c r="D68" s="9">
        <f t="shared" si="0"/>
        <v>192000</v>
      </c>
      <c r="E68" s="9">
        <v>1264700</v>
      </c>
      <c r="F68" s="9">
        <v>3467728</v>
      </c>
      <c r="G68" s="8">
        <f t="shared" si="6"/>
        <v>4924428</v>
      </c>
      <c r="H68" s="9">
        <v>0</v>
      </c>
      <c r="I68" s="9">
        <f t="shared" si="11"/>
        <v>165000</v>
      </c>
      <c r="J68" s="9">
        <f t="shared" si="12"/>
        <v>180000</v>
      </c>
      <c r="K68" s="9">
        <f t="shared" si="13"/>
        <v>1980000</v>
      </c>
      <c r="L68" s="9">
        <f t="shared" si="7"/>
        <v>5600000</v>
      </c>
      <c r="M68" s="9">
        <f t="shared" si="14"/>
        <v>8000000</v>
      </c>
      <c r="N68" s="9">
        <f t="shared" si="8"/>
        <v>4609600</v>
      </c>
      <c r="O68" s="9">
        <v>5500</v>
      </c>
      <c r="P68" s="8">
        <f t="shared" si="1"/>
        <v>4604100</v>
      </c>
      <c r="Q68" s="9">
        <f t="shared" si="2"/>
        <v>11075572</v>
      </c>
      <c r="R68" s="9">
        <f t="shared" si="10"/>
        <v>11395900</v>
      </c>
      <c r="S68" s="9">
        <f t="shared" si="4"/>
        <v>320328</v>
      </c>
      <c r="T68" s="10">
        <f t="shared" si="5"/>
        <v>-2.8109056766029887</v>
      </c>
    </row>
    <row r="69" spans="1:20" x14ac:dyDescent="0.3">
      <c r="A69" s="6" t="s">
        <v>64</v>
      </c>
      <c r="B69" s="7">
        <v>1.5</v>
      </c>
      <c r="C69" s="8">
        <v>17000000</v>
      </c>
      <c r="D69" s="9">
        <f t="shared" si="0"/>
        <v>204000</v>
      </c>
      <c r="E69" s="9">
        <v>1344700</v>
      </c>
      <c r="F69" s="9">
        <v>3693403</v>
      </c>
      <c r="G69" s="8">
        <f t="shared" si="6"/>
        <v>5242103</v>
      </c>
      <c r="H69" s="9">
        <v>0</v>
      </c>
      <c r="I69" s="9">
        <f t="shared" si="11"/>
        <v>165000</v>
      </c>
      <c r="J69" s="9">
        <f t="shared" si="12"/>
        <v>180000</v>
      </c>
      <c r="K69" s="9">
        <f t="shared" si="13"/>
        <v>1980000</v>
      </c>
      <c r="L69" s="9">
        <f t="shared" si="7"/>
        <v>5600000</v>
      </c>
      <c r="M69" s="9">
        <f t="shared" si="14"/>
        <v>9000000</v>
      </c>
      <c r="N69" s="9">
        <f t="shared" si="8"/>
        <v>4929600</v>
      </c>
      <c r="O69" s="9">
        <v>5500</v>
      </c>
      <c r="P69" s="8">
        <f t="shared" si="1"/>
        <v>4924100</v>
      </c>
      <c r="Q69" s="9">
        <f t="shared" si="2"/>
        <v>11757897</v>
      </c>
      <c r="R69" s="9">
        <f t="shared" si="10"/>
        <v>12075900</v>
      </c>
      <c r="S69" s="9">
        <f t="shared" si="4"/>
        <v>318003</v>
      </c>
      <c r="T69" s="10">
        <f t="shared" si="5"/>
        <v>-2.633368941445358</v>
      </c>
    </row>
    <row r="70" spans="1:20" x14ac:dyDescent="0.3">
      <c r="A70" s="6" t="s">
        <v>65</v>
      </c>
      <c r="B70" s="7">
        <v>1.5</v>
      </c>
      <c r="C70" s="8">
        <v>18000000</v>
      </c>
      <c r="D70" s="9">
        <f t="shared" si="0"/>
        <v>216000</v>
      </c>
      <c r="E70" s="9">
        <v>1424700</v>
      </c>
      <c r="F70" s="9">
        <v>3919078</v>
      </c>
      <c r="G70" s="8">
        <f t="shared" si="6"/>
        <v>5559778</v>
      </c>
      <c r="H70" s="9">
        <v>0</v>
      </c>
      <c r="I70" s="9">
        <f t="shared" si="11"/>
        <v>165000</v>
      </c>
      <c r="J70" s="9">
        <f t="shared" si="12"/>
        <v>180000</v>
      </c>
      <c r="K70" s="9">
        <f t="shared" si="13"/>
        <v>1980000</v>
      </c>
      <c r="L70" s="9">
        <f t="shared" si="7"/>
        <v>5600000</v>
      </c>
      <c r="M70" s="9">
        <f t="shared" si="14"/>
        <v>10000000</v>
      </c>
      <c r="N70" s="9">
        <f t="shared" si="8"/>
        <v>5249600</v>
      </c>
      <c r="O70" s="9">
        <v>5500</v>
      </c>
      <c r="P70" s="8">
        <f t="shared" si="1"/>
        <v>5244100</v>
      </c>
      <c r="Q70" s="9">
        <f t="shared" si="2"/>
        <v>12440222</v>
      </c>
      <c r="R70" s="9">
        <f t="shared" si="10"/>
        <v>12755900</v>
      </c>
      <c r="S70" s="9">
        <f t="shared" si="4"/>
        <v>315678</v>
      </c>
      <c r="T70" s="10">
        <f t="shared" si="5"/>
        <v>-2.4747606989706723</v>
      </c>
    </row>
    <row r="71" spans="1:20" x14ac:dyDescent="0.3">
      <c r="A71" s="6" t="s">
        <v>66</v>
      </c>
      <c r="B71" s="7">
        <v>1.5</v>
      </c>
      <c r="C71" s="8">
        <v>19000000</v>
      </c>
      <c r="D71" s="9">
        <f t="shared" si="0"/>
        <v>228000</v>
      </c>
      <c r="E71" s="9">
        <v>1504700</v>
      </c>
      <c r="F71" s="9">
        <v>4144753</v>
      </c>
      <c r="G71" s="8">
        <f t="shared" si="6"/>
        <v>5877453</v>
      </c>
      <c r="H71" s="9">
        <v>0</v>
      </c>
      <c r="I71" s="9">
        <f t="shared" si="11"/>
        <v>165000</v>
      </c>
      <c r="J71" s="9">
        <f t="shared" si="12"/>
        <v>180000</v>
      </c>
      <c r="K71" s="9">
        <f t="shared" si="13"/>
        <v>1980000</v>
      </c>
      <c r="L71" s="9">
        <f t="shared" si="7"/>
        <v>5600000</v>
      </c>
      <c r="M71" s="9">
        <f t="shared" si="14"/>
        <v>11000000</v>
      </c>
      <c r="N71" s="9">
        <f t="shared" si="8"/>
        <v>5569600</v>
      </c>
      <c r="O71" s="9">
        <v>5500</v>
      </c>
      <c r="P71" s="8">
        <f t="shared" si="1"/>
        <v>5564100</v>
      </c>
      <c r="Q71" s="9">
        <f t="shared" si="2"/>
        <v>13122547</v>
      </c>
      <c r="R71" s="9">
        <f t="shared" si="10"/>
        <v>13435900</v>
      </c>
      <c r="S71" s="9">
        <f t="shared" si="4"/>
        <v>313353</v>
      </c>
      <c r="T71" s="10">
        <f t="shared" si="5"/>
        <v>-2.3322069976704203</v>
      </c>
    </row>
    <row r="72" spans="1:20" x14ac:dyDescent="0.3">
      <c r="A72" s="6" t="s">
        <v>67</v>
      </c>
      <c r="B72" s="7">
        <v>1.5</v>
      </c>
      <c r="C72" s="8">
        <v>20000000</v>
      </c>
      <c r="D72" s="9">
        <f t="shared" si="0"/>
        <v>240000</v>
      </c>
      <c r="E72" s="9">
        <v>1584700</v>
      </c>
      <c r="F72" s="9">
        <v>4370428</v>
      </c>
      <c r="G72" s="8">
        <f t="shared" si="6"/>
        <v>6195128</v>
      </c>
      <c r="H72" s="9">
        <v>0</v>
      </c>
      <c r="I72" s="9">
        <f t="shared" si="11"/>
        <v>165000</v>
      </c>
      <c r="J72" s="9">
        <f t="shared" si="12"/>
        <v>180000</v>
      </c>
      <c r="K72" s="9">
        <f t="shared" si="13"/>
        <v>1980000</v>
      </c>
      <c r="L72" s="9">
        <f t="shared" si="7"/>
        <v>5600000</v>
      </c>
      <c r="M72" s="9">
        <f t="shared" si="14"/>
        <v>12000000</v>
      </c>
      <c r="N72" s="9">
        <f t="shared" si="8"/>
        <v>5889600</v>
      </c>
      <c r="O72" s="9">
        <v>5500</v>
      </c>
      <c r="P72" s="8">
        <f t="shared" si="1"/>
        <v>5884100</v>
      </c>
      <c r="Q72" s="9">
        <f t="shared" si="2"/>
        <v>13804872</v>
      </c>
      <c r="R72" s="9">
        <f t="shared" si="10"/>
        <v>14115900</v>
      </c>
      <c r="S72" s="9">
        <f t="shared" si="4"/>
        <v>311028</v>
      </c>
      <c r="T72" s="10">
        <f t="shared" si="5"/>
        <v>-2.2033876692240666</v>
      </c>
    </row>
    <row r="73" spans="1:20" x14ac:dyDescent="0.3">
      <c r="A73" s="6" t="s">
        <v>68</v>
      </c>
      <c r="B73" s="7">
        <v>1.5</v>
      </c>
      <c r="C73" s="8">
        <v>25000000</v>
      </c>
      <c r="D73" s="9">
        <f t="shared" si="0"/>
        <v>300000</v>
      </c>
      <c r="E73" s="9">
        <v>1984700</v>
      </c>
      <c r="F73" s="9">
        <v>5498803</v>
      </c>
      <c r="G73" s="8">
        <f t="shared" si="6"/>
        <v>7783503</v>
      </c>
      <c r="H73" s="9">
        <v>0</v>
      </c>
      <c r="I73" s="9">
        <f t="shared" si="11"/>
        <v>165000</v>
      </c>
      <c r="J73" s="9">
        <f t="shared" si="12"/>
        <v>180000</v>
      </c>
      <c r="K73" s="9">
        <f t="shared" si="13"/>
        <v>1980000</v>
      </c>
      <c r="L73" s="9">
        <f t="shared" si="7"/>
        <v>5600000</v>
      </c>
      <c r="M73" s="9">
        <f t="shared" si="14"/>
        <v>17000000</v>
      </c>
      <c r="N73" s="9">
        <f t="shared" si="8"/>
        <v>7489600</v>
      </c>
      <c r="O73" s="9">
        <v>5500</v>
      </c>
      <c r="P73" s="8">
        <f t="shared" si="1"/>
        <v>7484100</v>
      </c>
      <c r="Q73" s="9">
        <f t="shared" si="2"/>
        <v>17216497</v>
      </c>
      <c r="R73" s="9">
        <f t="shared" si="10"/>
        <v>17515900</v>
      </c>
      <c r="S73" s="9">
        <f t="shared" si="4"/>
        <v>299403</v>
      </c>
      <c r="T73" s="10">
        <f t="shared" si="5"/>
        <v>-1.7093212452685846</v>
      </c>
    </row>
    <row r="74" spans="1:20" x14ac:dyDescent="0.3">
      <c r="A74" s="6" t="s">
        <v>69</v>
      </c>
      <c r="B74" s="7">
        <v>1.5</v>
      </c>
      <c r="C74" s="8">
        <v>30000000</v>
      </c>
      <c r="D74" s="9">
        <f>+C74*1.2%</f>
        <v>360000</v>
      </c>
      <c r="E74" s="9">
        <v>2384700</v>
      </c>
      <c r="F74" s="9">
        <v>6627178</v>
      </c>
      <c r="G74" s="8">
        <f>+D74+E74+F74</f>
        <v>9371878</v>
      </c>
      <c r="H74" s="9">
        <v>0</v>
      </c>
      <c r="I74" s="9">
        <f t="shared" si="11"/>
        <v>165000</v>
      </c>
      <c r="J74" s="9">
        <f t="shared" si="12"/>
        <v>180000</v>
      </c>
      <c r="K74" s="9">
        <f t="shared" si="13"/>
        <v>1980000</v>
      </c>
      <c r="L74" s="9">
        <f>IF(C74&lt;2400000,0,MIN(C74,8000000)-2400000)</f>
        <v>5600000</v>
      </c>
      <c r="M74" s="9">
        <f t="shared" si="14"/>
        <v>22000000</v>
      </c>
      <c r="N74" s="9">
        <f>0+(I74*16%)+(J74*20%)+(K74*24%)+(L74*27%)+(M74*32%)</f>
        <v>9089600</v>
      </c>
      <c r="O74" s="9">
        <v>5500</v>
      </c>
      <c r="P74" s="8">
        <f>+N74-O74</f>
        <v>9084100</v>
      </c>
      <c r="Q74" s="9">
        <f t="shared" ref="Q74" si="15">+C74-G74</f>
        <v>20628122</v>
      </c>
      <c r="R74" s="9">
        <f t="shared" si="10"/>
        <v>20915900</v>
      </c>
      <c r="S74" s="9">
        <f t="shared" ref="S74" si="16">+R74-Q74</f>
        <v>287778</v>
      </c>
      <c r="T74" s="10">
        <f t="shared" ref="T74" si="17">+(Q74-R74)/R74*100</f>
        <v>-1.3758815064137808</v>
      </c>
    </row>
  </sheetData>
  <mergeCells count="16">
    <mergeCell ref="T6:T8"/>
    <mergeCell ref="D7:D8"/>
    <mergeCell ref="E7:E8"/>
    <mergeCell ref="F7:F8"/>
    <mergeCell ref="G7:G8"/>
    <mergeCell ref="N7:N8"/>
    <mergeCell ref="D6:G6"/>
    <mergeCell ref="H6:P6"/>
    <mergeCell ref="Q6:Q8"/>
    <mergeCell ref="R6:R8"/>
    <mergeCell ref="S6:S8"/>
    <mergeCell ref="A6:A8"/>
    <mergeCell ref="B6:B8"/>
    <mergeCell ref="C6:C8"/>
    <mergeCell ref="O7:O8"/>
    <mergeCell ref="P7:P8"/>
  </mergeCells>
  <phoneticPr fontId="2" type="noConversion"/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34168-504B-4ECD-8B79-EC8C8F8887F8}">
  <dimension ref="A1"/>
  <sheetViews>
    <sheetView topLeftCell="A18" workbookViewId="0">
      <selection activeCell="M31" sqref="M31"/>
    </sheetView>
  </sheetViews>
  <sheetFormatPr baseColWidth="10" defaultRowHeight="14.5" x14ac:dyDescent="0.3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A91A7-FE58-4F8B-9818-A042FBCEDCA5}">
  <dimension ref="A6:T74"/>
  <sheetViews>
    <sheetView zoomScale="85" zoomScaleNormal="85" workbookViewId="0">
      <pane ySplit="8" topLeftCell="A42" activePane="bottomLeft" state="frozen"/>
      <selection pane="bottomLeft" activeCell="S1" sqref="S1"/>
    </sheetView>
  </sheetViews>
  <sheetFormatPr baseColWidth="10" defaultColWidth="11.54296875" defaultRowHeight="13" x14ac:dyDescent="0.3"/>
  <cols>
    <col min="1" max="1" width="7.1796875" style="11" bestFit="1" customWidth="1"/>
    <col min="2" max="2" width="9.453125" style="16" bestFit="1" customWidth="1"/>
    <col min="3" max="3" width="11.6328125" style="11" customWidth="1"/>
    <col min="4" max="4" width="8.54296875" style="11" bestFit="1" customWidth="1"/>
    <col min="5" max="6" width="10" style="11" bestFit="1" customWidth="1"/>
    <col min="7" max="7" width="10.08984375" style="11" bestFit="1" customWidth="1"/>
    <col min="8" max="8" width="7.54296875" style="11" bestFit="1" customWidth="1"/>
    <col min="9" max="10" width="8.54296875" style="11" bestFit="1" customWidth="1"/>
    <col min="11" max="11" width="10.7265625" style="11" customWidth="1"/>
    <col min="12" max="12" width="10.6328125" style="11" customWidth="1"/>
    <col min="13" max="13" width="10.453125" style="11" customWidth="1"/>
    <col min="14" max="14" width="12.54296875" style="17" bestFit="1" customWidth="1"/>
    <col min="15" max="15" width="14.453125" style="11" bestFit="1" customWidth="1"/>
    <col min="16" max="16" width="10.1796875" style="11" bestFit="1" customWidth="1"/>
    <col min="17" max="18" width="11.6328125" style="11" bestFit="1" customWidth="1"/>
    <col min="19" max="19" width="10.1796875" style="11" customWidth="1"/>
    <col min="20" max="20" width="8.6328125" style="11" customWidth="1"/>
    <col min="21" max="16384" width="11.54296875" style="11"/>
  </cols>
  <sheetData>
    <row r="6" spans="1:20" s="2" customFormat="1" ht="27" customHeight="1" x14ac:dyDescent="0.3">
      <c r="A6" s="26" t="s">
        <v>70</v>
      </c>
      <c r="B6" s="29" t="s">
        <v>3</v>
      </c>
      <c r="C6" s="32" t="s">
        <v>73</v>
      </c>
      <c r="D6" s="41" t="s">
        <v>71</v>
      </c>
      <c r="E6" s="42"/>
      <c r="F6" s="42"/>
      <c r="G6" s="43"/>
      <c r="H6" s="44" t="s">
        <v>72</v>
      </c>
      <c r="I6" s="45"/>
      <c r="J6" s="45"/>
      <c r="K6" s="45"/>
      <c r="L6" s="45"/>
      <c r="M6" s="45"/>
      <c r="N6" s="45"/>
      <c r="O6" s="45"/>
      <c r="P6" s="46"/>
      <c r="Q6" s="26" t="s">
        <v>86</v>
      </c>
      <c r="R6" s="26" t="s">
        <v>87</v>
      </c>
      <c r="S6" s="32" t="s">
        <v>88</v>
      </c>
      <c r="T6" s="32" t="s">
        <v>74</v>
      </c>
    </row>
    <row r="7" spans="1:20" s="2" customFormat="1" ht="38.4" customHeight="1" x14ac:dyDescent="0.3">
      <c r="A7" s="27"/>
      <c r="B7" s="30"/>
      <c r="C7" s="33"/>
      <c r="D7" s="47" t="s">
        <v>0</v>
      </c>
      <c r="E7" s="47" t="s">
        <v>1</v>
      </c>
      <c r="F7" s="47" t="s">
        <v>2</v>
      </c>
      <c r="G7" s="35" t="s">
        <v>81</v>
      </c>
      <c r="H7" s="3" t="s">
        <v>75</v>
      </c>
      <c r="I7" s="3" t="s">
        <v>76</v>
      </c>
      <c r="J7" s="3" t="s">
        <v>78</v>
      </c>
      <c r="K7" s="3" t="s">
        <v>77</v>
      </c>
      <c r="L7" s="3" t="s">
        <v>79</v>
      </c>
      <c r="M7" s="4" t="s">
        <v>80</v>
      </c>
      <c r="N7" s="37" t="s">
        <v>83</v>
      </c>
      <c r="O7" s="49" t="s">
        <v>84</v>
      </c>
      <c r="P7" s="35" t="s">
        <v>85</v>
      </c>
      <c r="Q7" s="27"/>
      <c r="R7" s="27"/>
      <c r="S7" s="33"/>
      <c r="T7" s="33"/>
    </row>
    <row r="8" spans="1:20" s="2" customFormat="1" x14ac:dyDescent="0.3">
      <c r="A8" s="28"/>
      <c r="B8" s="31"/>
      <c r="C8" s="34"/>
      <c r="D8" s="48"/>
      <c r="E8" s="48"/>
      <c r="F8" s="48"/>
      <c r="G8" s="36"/>
      <c r="H8" s="5">
        <v>75000</v>
      </c>
      <c r="I8" s="5">
        <f>240000-75000</f>
        <v>165000</v>
      </c>
      <c r="J8" s="5">
        <f>420000-240000</f>
        <v>180000</v>
      </c>
      <c r="K8" s="5">
        <f>2400000-420000</f>
        <v>1980000</v>
      </c>
      <c r="L8" s="5">
        <f>8000000-2400000</f>
        <v>5600000</v>
      </c>
      <c r="M8" s="5" t="s">
        <v>82</v>
      </c>
      <c r="N8" s="38"/>
      <c r="O8" s="49"/>
      <c r="P8" s="36"/>
      <c r="Q8" s="28"/>
      <c r="R8" s="28"/>
      <c r="S8" s="34"/>
      <c r="T8" s="34"/>
    </row>
    <row r="9" spans="1:20" x14ac:dyDescent="0.3">
      <c r="A9" s="6" t="s">
        <v>4</v>
      </c>
      <c r="B9" s="7">
        <v>2</v>
      </c>
      <c r="C9" s="8">
        <v>75000</v>
      </c>
      <c r="D9" s="9">
        <f t="shared" ref="D9:D73" si="0">+C9*1.2%</f>
        <v>900</v>
      </c>
      <c r="E9" s="9"/>
      <c r="F9" s="9"/>
      <c r="G9" s="8"/>
      <c r="H9" s="9"/>
      <c r="I9" s="9"/>
      <c r="J9" s="9"/>
      <c r="K9" s="9"/>
      <c r="L9" s="9"/>
      <c r="M9" s="9"/>
      <c r="N9" s="9"/>
      <c r="O9" s="9"/>
      <c r="P9" s="8"/>
      <c r="Q9" s="9">
        <f>+C9-G9</f>
        <v>75000</v>
      </c>
      <c r="R9" s="9">
        <f>+C9-0</f>
        <v>75000</v>
      </c>
      <c r="S9" s="9">
        <f>+R9-Q9</f>
        <v>0</v>
      </c>
      <c r="T9" s="10">
        <f>+(Q9-R9)/R9*100</f>
        <v>0</v>
      </c>
    </row>
    <row r="10" spans="1:20" x14ac:dyDescent="0.3">
      <c r="A10" s="6" t="s">
        <v>5</v>
      </c>
      <c r="B10" s="7">
        <v>2</v>
      </c>
      <c r="C10" s="8">
        <v>75001</v>
      </c>
      <c r="D10" s="9">
        <f t="shared" si="0"/>
        <v>900.01200000000006</v>
      </c>
      <c r="E10" s="9">
        <v>0</v>
      </c>
      <c r="F10" s="9"/>
      <c r="G10" s="8">
        <f t="shared" ref="G10:G73" si="1">+D10+E10+F10</f>
        <v>900.01200000000006</v>
      </c>
      <c r="H10" s="9">
        <v>0</v>
      </c>
      <c r="I10" s="9">
        <f>IF(C10&lt;75000,0,MIN(C10,240000)-75000)</f>
        <v>1</v>
      </c>
      <c r="J10" s="9">
        <v>0</v>
      </c>
      <c r="K10" s="9">
        <v>0</v>
      </c>
      <c r="L10" s="9">
        <f>IF(C10&lt;2400000,0,MIN(C10,8000000)-2400000)</f>
        <v>0</v>
      </c>
      <c r="M10" s="9">
        <v>0</v>
      </c>
      <c r="N10" s="9">
        <f>0+(I10*16%)+(J10*20%)+(K10*24%)+(L10*27%)+(M10*32%)</f>
        <v>0.16</v>
      </c>
      <c r="O10" s="9">
        <v>0</v>
      </c>
      <c r="P10" s="8">
        <f t="shared" ref="P10:P73" si="2">+N10-O10</f>
        <v>0.16</v>
      </c>
      <c r="Q10" s="9">
        <f t="shared" ref="Q10:Q73" si="3">+C10-G10</f>
        <v>74100.987999999998</v>
      </c>
      <c r="R10" s="9">
        <f t="shared" ref="R10:R11" si="4">+C10-0</f>
        <v>75001</v>
      </c>
      <c r="S10" s="9">
        <f t="shared" ref="S10:S73" si="5">+R10-Q10</f>
        <v>900.01200000000244</v>
      </c>
      <c r="T10" s="10">
        <f t="shared" ref="T10:T73" si="6">+(Q10-R10)/R10*100</f>
        <v>-1.2000000000000033</v>
      </c>
    </row>
    <row r="11" spans="1:20" x14ac:dyDescent="0.3">
      <c r="A11" s="6" t="s">
        <v>6</v>
      </c>
      <c r="B11" s="7">
        <v>2</v>
      </c>
      <c r="C11" s="8">
        <v>130000</v>
      </c>
      <c r="D11" s="9">
        <f t="shared" si="0"/>
        <v>1560</v>
      </c>
      <c r="E11" s="9">
        <v>450</v>
      </c>
      <c r="F11" s="9">
        <v>3370</v>
      </c>
      <c r="G11" s="8">
        <f t="shared" si="1"/>
        <v>5380</v>
      </c>
      <c r="H11" s="9">
        <v>0</v>
      </c>
      <c r="I11" s="9">
        <f>IF(C11&lt;75000,0,MIN(C11,240000)-75000)</f>
        <v>55000</v>
      </c>
      <c r="J11" s="9">
        <v>0</v>
      </c>
      <c r="K11" s="9">
        <v>0</v>
      </c>
      <c r="L11" s="9">
        <f t="shared" ref="L11:L73" si="7">IF(C11&lt;2400000,0,MIN(C11,8000000)-2400000)</f>
        <v>0</v>
      </c>
      <c r="M11" s="9">
        <v>0</v>
      </c>
      <c r="N11" s="9">
        <f t="shared" ref="N11:N73" si="8">0+(I11*16%)+(J11*20%)+(K11*24%)+(L11*27%)+(M11*32%)</f>
        <v>8800</v>
      </c>
      <c r="O11" s="9">
        <v>11000</v>
      </c>
      <c r="P11" s="8">
        <f t="shared" si="2"/>
        <v>-2200</v>
      </c>
      <c r="Q11" s="9">
        <f t="shared" si="3"/>
        <v>124620</v>
      </c>
      <c r="R11" s="9">
        <f t="shared" si="4"/>
        <v>130000</v>
      </c>
      <c r="S11" s="9">
        <f>+R11-Q11</f>
        <v>5380</v>
      </c>
      <c r="T11" s="10">
        <f t="shared" si="6"/>
        <v>-4.1384615384615389</v>
      </c>
    </row>
    <row r="12" spans="1:20" x14ac:dyDescent="0.3">
      <c r="A12" s="6" t="s">
        <v>7</v>
      </c>
      <c r="B12" s="7">
        <v>2</v>
      </c>
      <c r="C12" s="8">
        <v>150000</v>
      </c>
      <c r="D12" s="9">
        <f t="shared" si="0"/>
        <v>1800</v>
      </c>
      <c r="E12" s="9">
        <v>750</v>
      </c>
      <c r="F12" s="9">
        <v>4953</v>
      </c>
      <c r="G12" s="8">
        <f t="shared" si="1"/>
        <v>7503</v>
      </c>
      <c r="H12" s="9">
        <v>0</v>
      </c>
      <c r="I12" s="9">
        <f t="shared" ref="I12" si="9">IF(C12&lt;75000,0,MIN(C12,240000)-75000)</f>
        <v>75000</v>
      </c>
      <c r="J12" s="9">
        <v>0</v>
      </c>
      <c r="K12" s="9">
        <v>0</v>
      </c>
      <c r="L12" s="9">
        <f t="shared" si="7"/>
        <v>0</v>
      </c>
      <c r="M12" s="9">
        <v>0</v>
      </c>
      <c r="N12" s="9">
        <f t="shared" si="8"/>
        <v>12000</v>
      </c>
      <c r="O12" s="9">
        <v>11000</v>
      </c>
      <c r="P12" s="8">
        <f t="shared" si="2"/>
        <v>1000</v>
      </c>
      <c r="Q12" s="9">
        <f t="shared" si="3"/>
        <v>142497</v>
      </c>
      <c r="R12" s="9">
        <f>+C12-P12</f>
        <v>149000</v>
      </c>
      <c r="S12" s="9">
        <f t="shared" si="5"/>
        <v>6503</v>
      </c>
      <c r="T12" s="10">
        <f t="shared" si="6"/>
        <v>-4.3644295302013418</v>
      </c>
    </row>
    <row r="13" spans="1:20" x14ac:dyDescent="0.3">
      <c r="A13" s="6" t="s">
        <v>8</v>
      </c>
      <c r="B13" s="7">
        <v>2</v>
      </c>
      <c r="C13" s="8">
        <v>200000</v>
      </c>
      <c r="D13" s="9">
        <f t="shared" si="0"/>
        <v>2400</v>
      </c>
      <c r="E13" s="9">
        <v>2700</v>
      </c>
      <c r="F13" s="9">
        <v>9022</v>
      </c>
      <c r="G13" s="8">
        <f t="shared" si="1"/>
        <v>14122</v>
      </c>
      <c r="H13" s="9">
        <v>0</v>
      </c>
      <c r="I13" s="9">
        <f>IF(C13&lt;75000,0,MIN(C13,240000)-75000)</f>
        <v>125000</v>
      </c>
      <c r="J13" s="9">
        <v>0</v>
      </c>
      <c r="K13" s="9">
        <v>0</v>
      </c>
      <c r="L13" s="9">
        <f t="shared" si="7"/>
        <v>0</v>
      </c>
      <c r="M13" s="9">
        <v>0</v>
      </c>
      <c r="N13" s="9">
        <f t="shared" si="8"/>
        <v>20000</v>
      </c>
      <c r="O13" s="9">
        <v>11000</v>
      </c>
      <c r="P13" s="8">
        <f t="shared" si="2"/>
        <v>9000</v>
      </c>
      <c r="Q13" s="9">
        <f t="shared" si="3"/>
        <v>185878</v>
      </c>
      <c r="R13" s="9">
        <f t="shared" ref="R13:R74" si="10">+C13-P13</f>
        <v>191000</v>
      </c>
      <c r="S13" s="9">
        <f t="shared" si="5"/>
        <v>5122</v>
      </c>
      <c r="T13" s="10">
        <f t="shared" si="6"/>
        <v>-2.6816753926701571</v>
      </c>
    </row>
    <row r="14" spans="1:20" x14ac:dyDescent="0.3">
      <c r="A14" s="12" t="s">
        <v>9</v>
      </c>
      <c r="B14" s="13">
        <v>2</v>
      </c>
      <c r="C14" s="5">
        <v>240000</v>
      </c>
      <c r="D14" s="14">
        <f t="shared" si="0"/>
        <v>2880</v>
      </c>
      <c r="E14" s="14">
        <v>4300</v>
      </c>
      <c r="F14" s="14">
        <v>12339</v>
      </c>
      <c r="G14" s="5">
        <f t="shared" si="1"/>
        <v>19519</v>
      </c>
      <c r="H14" s="9">
        <v>0</v>
      </c>
      <c r="I14" s="9">
        <f>IF(C14&lt;75000,0,MIN(C14,240000)-75000)</f>
        <v>165000</v>
      </c>
      <c r="J14" s="9">
        <v>0</v>
      </c>
      <c r="K14" s="9">
        <v>0</v>
      </c>
      <c r="L14" s="9">
        <f t="shared" si="7"/>
        <v>0</v>
      </c>
      <c r="M14" s="9">
        <v>0</v>
      </c>
      <c r="N14" s="9">
        <f t="shared" si="8"/>
        <v>26400</v>
      </c>
      <c r="O14" s="9">
        <v>11000</v>
      </c>
      <c r="P14" s="5">
        <f t="shared" si="2"/>
        <v>15400</v>
      </c>
      <c r="Q14" s="9">
        <f t="shared" si="3"/>
        <v>220481</v>
      </c>
      <c r="R14" s="9">
        <f t="shared" si="10"/>
        <v>224600</v>
      </c>
      <c r="S14" s="9">
        <f t="shared" si="5"/>
        <v>4119</v>
      </c>
      <c r="T14" s="10">
        <f t="shared" si="6"/>
        <v>-1.8339269813000891</v>
      </c>
    </row>
    <row r="15" spans="1:20" x14ac:dyDescent="0.3">
      <c r="A15" s="12" t="s">
        <v>10</v>
      </c>
      <c r="B15" s="13">
        <v>2</v>
      </c>
      <c r="C15" s="5">
        <v>240001</v>
      </c>
      <c r="D15" s="14">
        <f t="shared" si="0"/>
        <v>2880.0120000000002</v>
      </c>
      <c r="E15" s="14">
        <v>4300</v>
      </c>
      <c r="F15" s="14">
        <v>12339</v>
      </c>
      <c r="G15" s="5">
        <f t="shared" si="1"/>
        <v>19519.012000000002</v>
      </c>
      <c r="H15" s="9">
        <v>0</v>
      </c>
      <c r="I15" s="9">
        <f t="shared" ref="I15:I74" si="11">IF(C15&lt;75000,0,MIN(C15,240000)-75000)</f>
        <v>165000</v>
      </c>
      <c r="J15" s="9">
        <f>IF(C15&lt;24000,0,MIN(C15,420000)-240000)</f>
        <v>1</v>
      </c>
      <c r="K15" s="9">
        <v>0</v>
      </c>
      <c r="L15" s="9">
        <f t="shared" si="7"/>
        <v>0</v>
      </c>
      <c r="M15" s="9">
        <v>0</v>
      </c>
      <c r="N15" s="9">
        <f t="shared" si="8"/>
        <v>26400.2</v>
      </c>
      <c r="O15" s="9">
        <v>11000</v>
      </c>
      <c r="P15" s="5">
        <f t="shared" si="2"/>
        <v>15400.2</v>
      </c>
      <c r="Q15" s="9">
        <f t="shared" si="3"/>
        <v>220481.98800000001</v>
      </c>
      <c r="R15" s="9">
        <f t="shared" si="10"/>
        <v>224600.8</v>
      </c>
      <c r="S15" s="9">
        <f t="shared" si="5"/>
        <v>4118.8119999999763</v>
      </c>
      <c r="T15" s="10">
        <f t="shared" si="6"/>
        <v>-1.8338367450160358</v>
      </c>
    </row>
    <row r="16" spans="1:20" x14ac:dyDescent="0.3">
      <c r="A16" s="6" t="s">
        <v>11</v>
      </c>
      <c r="B16" s="7">
        <v>2</v>
      </c>
      <c r="C16" s="8">
        <v>270000</v>
      </c>
      <c r="D16" s="9">
        <f t="shared" si="0"/>
        <v>3240</v>
      </c>
      <c r="E16" s="9">
        <v>6300</v>
      </c>
      <c r="F16" s="9">
        <v>15186</v>
      </c>
      <c r="G16" s="8">
        <f t="shared" si="1"/>
        <v>24726</v>
      </c>
      <c r="H16" s="9">
        <v>0</v>
      </c>
      <c r="I16" s="9">
        <f t="shared" si="11"/>
        <v>165000</v>
      </c>
      <c r="J16" s="9">
        <f>IF(C16&lt;24000,0,MIN(C16,420000)-240000)</f>
        <v>30000</v>
      </c>
      <c r="K16" s="9">
        <v>0</v>
      </c>
      <c r="L16" s="9">
        <f t="shared" si="7"/>
        <v>0</v>
      </c>
      <c r="M16" s="9">
        <v>0</v>
      </c>
      <c r="N16" s="9">
        <f t="shared" si="8"/>
        <v>32400</v>
      </c>
      <c r="O16" s="9">
        <v>11000</v>
      </c>
      <c r="P16" s="8">
        <f t="shared" si="2"/>
        <v>21400</v>
      </c>
      <c r="Q16" s="9">
        <f t="shared" si="3"/>
        <v>245274</v>
      </c>
      <c r="R16" s="9">
        <f t="shared" si="10"/>
        <v>248600</v>
      </c>
      <c r="S16" s="9">
        <f t="shared" si="5"/>
        <v>3326</v>
      </c>
      <c r="T16" s="10">
        <f t="shared" si="6"/>
        <v>-1.3378921962992758</v>
      </c>
    </row>
    <row r="17" spans="1:20" x14ac:dyDescent="0.3">
      <c r="A17" s="6" t="s">
        <v>12</v>
      </c>
      <c r="B17" s="7">
        <v>2</v>
      </c>
      <c r="C17" s="8">
        <v>300000</v>
      </c>
      <c r="D17" s="9">
        <f t="shared" si="0"/>
        <v>3600</v>
      </c>
      <c r="E17" s="9">
        <v>8700</v>
      </c>
      <c r="F17" s="9">
        <v>18195</v>
      </c>
      <c r="G17" s="8">
        <f t="shared" si="1"/>
        <v>30495</v>
      </c>
      <c r="H17" s="9">
        <v>0</v>
      </c>
      <c r="I17" s="9">
        <f t="shared" si="11"/>
        <v>165000</v>
      </c>
      <c r="J17" s="9">
        <f t="shared" ref="J17:J74" si="12">IF(C17&lt;24000,0,MIN(C17,420000)-240000)</f>
        <v>60000</v>
      </c>
      <c r="K17" s="9">
        <v>0</v>
      </c>
      <c r="L17" s="9">
        <f t="shared" si="7"/>
        <v>0</v>
      </c>
      <c r="M17" s="9">
        <v>0</v>
      </c>
      <c r="N17" s="9">
        <f t="shared" si="8"/>
        <v>38400</v>
      </c>
      <c r="O17" s="9">
        <v>11000</v>
      </c>
      <c r="P17" s="8">
        <f t="shared" si="2"/>
        <v>27400</v>
      </c>
      <c r="Q17" s="9">
        <f t="shared" si="3"/>
        <v>269505</v>
      </c>
      <c r="R17" s="9">
        <f t="shared" si="10"/>
        <v>272600</v>
      </c>
      <c r="S17" s="9">
        <f t="shared" si="5"/>
        <v>3095</v>
      </c>
      <c r="T17" s="10">
        <f t="shared" si="6"/>
        <v>-1.1353631694790902</v>
      </c>
    </row>
    <row r="18" spans="1:20" x14ac:dyDescent="0.3">
      <c r="A18" s="6" t="s">
        <v>13</v>
      </c>
      <c r="B18" s="7">
        <v>2</v>
      </c>
      <c r="C18" s="8">
        <v>350000</v>
      </c>
      <c r="D18" s="9">
        <f t="shared" si="0"/>
        <v>4200</v>
      </c>
      <c r="E18" s="9">
        <v>12700</v>
      </c>
      <c r="F18" s="9">
        <v>23210</v>
      </c>
      <c r="G18" s="8">
        <f t="shared" si="1"/>
        <v>40110</v>
      </c>
      <c r="H18" s="9">
        <v>0</v>
      </c>
      <c r="I18" s="9">
        <f t="shared" si="11"/>
        <v>165000</v>
      </c>
      <c r="J18" s="9">
        <f t="shared" si="12"/>
        <v>110000</v>
      </c>
      <c r="K18" s="9">
        <v>0</v>
      </c>
      <c r="L18" s="9">
        <f t="shared" si="7"/>
        <v>0</v>
      </c>
      <c r="M18" s="9">
        <v>0</v>
      </c>
      <c r="N18" s="9">
        <f t="shared" si="8"/>
        <v>48400</v>
      </c>
      <c r="O18" s="9">
        <v>11000</v>
      </c>
      <c r="P18" s="8">
        <f t="shared" si="2"/>
        <v>37400</v>
      </c>
      <c r="Q18" s="9">
        <f t="shared" si="3"/>
        <v>309890</v>
      </c>
      <c r="R18" s="9">
        <f t="shared" si="10"/>
        <v>312600</v>
      </c>
      <c r="S18" s="9">
        <f t="shared" si="5"/>
        <v>2710</v>
      </c>
      <c r="T18" s="10">
        <f t="shared" si="6"/>
        <v>-0.86692258477287265</v>
      </c>
    </row>
    <row r="19" spans="1:20" x14ac:dyDescent="0.3">
      <c r="A19" s="6" t="s">
        <v>14</v>
      </c>
      <c r="B19" s="7">
        <v>2</v>
      </c>
      <c r="C19" s="8">
        <v>380000</v>
      </c>
      <c r="D19" s="9">
        <f t="shared" si="0"/>
        <v>4560</v>
      </c>
      <c r="E19" s="9">
        <v>15100</v>
      </c>
      <c r="F19" s="9">
        <v>26219</v>
      </c>
      <c r="G19" s="8">
        <f t="shared" si="1"/>
        <v>45879</v>
      </c>
      <c r="H19" s="9">
        <v>0</v>
      </c>
      <c r="I19" s="9">
        <f t="shared" si="11"/>
        <v>165000</v>
      </c>
      <c r="J19" s="9">
        <f t="shared" si="12"/>
        <v>140000</v>
      </c>
      <c r="K19" s="9">
        <v>0</v>
      </c>
      <c r="L19" s="9">
        <f t="shared" si="7"/>
        <v>0</v>
      </c>
      <c r="M19" s="9">
        <v>0</v>
      </c>
      <c r="N19" s="9">
        <f t="shared" si="8"/>
        <v>54400</v>
      </c>
      <c r="O19" s="9">
        <v>11000</v>
      </c>
      <c r="P19" s="8">
        <f t="shared" si="2"/>
        <v>43400</v>
      </c>
      <c r="Q19" s="9">
        <f t="shared" si="3"/>
        <v>334121</v>
      </c>
      <c r="R19" s="9">
        <f t="shared" si="10"/>
        <v>336600</v>
      </c>
      <c r="S19" s="9">
        <f t="shared" si="5"/>
        <v>2479</v>
      </c>
      <c r="T19" s="10">
        <f t="shared" si="6"/>
        <v>-0.73648247177658943</v>
      </c>
    </row>
    <row r="20" spans="1:20" x14ac:dyDescent="0.3">
      <c r="A20" s="6" t="s">
        <v>15</v>
      </c>
      <c r="B20" s="7">
        <v>2</v>
      </c>
      <c r="C20" s="8">
        <v>400000</v>
      </c>
      <c r="D20" s="9">
        <f t="shared" si="0"/>
        <v>4800</v>
      </c>
      <c r="E20" s="9">
        <v>16700</v>
      </c>
      <c r="F20" s="9">
        <v>28245</v>
      </c>
      <c r="G20" s="8">
        <f t="shared" si="1"/>
        <v>49745</v>
      </c>
      <c r="H20" s="9">
        <v>0</v>
      </c>
      <c r="I20" s="9">
        <f t="shared" si="11"/>
        <v>165000</v>
      </c>
      <c r="J20" s="9">
        <f t="shared" si="12"/>
        <v>160000</v>
      </c>
      <c r="K20" s="9">
        <v>0</v>
      </c>
      <c r="L20" s="9">
        <f t="shared" si="7"/>
        <v>0</v>
      </c>
      <c r="M20" s="9">
        <v>0</v>
      </c>
      <c r="N20" s="9">
        <f t="shared" si="8"/>
        <v>58400</v>
      </c>
      <c r="O20" s="9">
        <v>11000</v>
      </c>
      <c r="P20" s="8">
        <f t="shared" si="2"/>
        <v>47400</v>
      </c>
      <c r="Q20" s="9">
        <f t="shared" si="3"/>
        <v>350255</v>
      </c>
      <c r="R20" s="9">
        <f t="shared" si="10"/>
        <v>352600</v>
      </c>
      <c r="S20" s="9">
        <f t="shared" si="5"/>
        <v>2345</v>
      </c>
      <c r="T20" s="10">
        <f t="shared" si="6"/>
        <v>-0.66505955757231983</v>
      </c>
    </row>
    <row r="21" spans="1:20" x14ac:dyDescent="0.3">
      <c r="A21" s="12" t="s">
        <v>16</v>
      </c>
      <c r="B21" s="13">
        <v>2</v>
      </c>
      <c r="C21" s="5">
        <v>420000</v>
      </c>
      <c r="D21" s="14">
        <f t="shared" si="0"/>
        <v>5040</v>
      </c>
      <c r="E21" s="14">
        <v>18300</v>
      </c>
      <c r="F21" s="14">
        <v>30652</v>
      </c>
      <c r="G21" s="5">
        <f t="shared" si="1"/>
        <v>53992</v>
      </c>
      <c r="H21" s="9">
        <v>0</v>
      </c>
      <c r="I21" s="9">
        <f t="shared" si="11"/>
        <v>165000</v>
      </c>
      <c r="J21" s="9">
        <f t="shared" si="12"/>
        <v>180000</v>
      </c>
      <c r="K21" s="9">
        <v>0</v>
      </c>
      <c r="L21" s="9">
        <f t="shared" si="7"/>
        <v>0</v>
      </c>
      <c r="M21" s="9">
        <v>0</v>
      </c>
      <c r="N21" s="9">
        <f t="shared" si="8"/>
        <v>62400</v>
      </c>
      <c r="O21" s="9">
        <v>11000</v>
      </c>
      <c r="P21" s="5">
        <f t="shared" si="2"/>
        <v>51400</v>
      </c>
      <c r="Q21" s="9">
        <f t="shared" si="3"/>
        <v>366008</v>
      </c>
      <c r="R21" s="9">
        <f t="shared" si="10"/>
        <v>368600</v>
      </c>
      <c r="S21" s="9">
        <f t="shared" si="5"/>
        <v>2592</v>
      </c>
      <c r="T21" s="10">
        <f t="shared" si="6"/>
        <v>-0.70320130222463373</v>
      </c>
    </row>
    <row r="22" spans="1:20" x14ac:dyDescent="0.3">
      <c r="A22" s="12" t="s">
        <v>17</v>
      </c>
      <c r="B22" s="13">
        <v>2</v>
      </c>
      <c r="C22" s="5">
        <v>420001</v>
      </c>
      <c r="D22" s="14">
        <f t="shared" si="0"/>
        <v>5040.0119999999997</v>
      </c>
      <c r="E22" s="14">
        <v>18300</v>
      </c>
      <c r="F22" s="14">
        <v>30652</v>
      </c>
      <c r="G22" s="5">
        <f t="shared" si="1"/>
        <v>53992.012000000002</v>
      </c>
      <c r="H22" s="9">
        <v>0</v>
      </c>
      <c r="I22" s="9">
        <f t="shared" si="11"/>
        <v>165000</v>
      </c>
      <c r="J22" s="9">
        <f t="shared" si="12"/>
        <v>180000</v>
      </c>
      <c r="K22" s="9">
        <f>IF(C22&lt;42000,0,MIN(C22,2400000)-420000)</f>
        <v>1</v>
      </c>
      <c r="L22" s="9">
        <f t="shared" si="7"/>
        <v>0</v>
      </c>
      <c r="M22" s="9">
        <v>0</v>
      </c>
      <c r="N22" s="9">
        <f t="shared" si="8"/>
        <v>62400.24</v>
      </c>
      <c r="O22" s="9">
        <v>11000</v>
      </c>
      <c r="P22" s="5">
        <f t="shared" si="2"/>
        <v>51400.24</v>
      </c>
      <c r="Q22" s="9">
        <f t="shared" si="3"/>
        <v>366008.98800000001</v>
      </c>
      <c r="R22" s="9">
        <f t="shared" si="10"/>
        <v>368600.76</v>
      </c>
      <c r="S22" s="9">
        <f t="shared" si="5"/>
        <v>2591.7719999999972</v>
      </c>
      <c r="T22" s="10">
        <f t="shared" si="6"/>
        <v>-0.7031379967854644</v>
      </c>
    </row>
    <row r="23" spans="1:20" x14ac:dyDescent="0.3">
      <c r="A23" s="6" t="s">
        <v>18</v>
      </c>
      <c r="B23" s="7">
        <v>2</v>
      </c>
      <c r="C23" s="8">
        <v>450000</v>
      </c>
      <c r="D23" s="9">
        <f t="shared" si="0"/>
        <v>5400</v>
      </c>
      <c r="E23" s="9">
        <v>20700</v>
      </c>
      <c r="F23" s="9">
        <v>34263</v>
      </c>
      <c r="G23" s="8">
        <f t="shared" si="1"/>
        <v>60363</v>
      </c>
      <c r="H23" s="9">
        <v>0</v>
      </c>
      <c r="I23" s="9">
        <f t="shared" si="11"/>
        <v>165000</v>
      </c>
      <c r="J23" s="9">
        <f t="shared" si="12"/>
        <v>180000</v>
      </c>
      <c r="K23" s="9">
        <f t="shared" ref="K23:K74" si="13">IF(C23&lt;42000,0,MIN(C23,2400000)-420000)</f>
        <v>30000</v>
      </c>
      <c r="L23" s="9">
        <f t="shared" si="7"/>
        <v>0</v>
      </c>
      <c r="M23" s="9">
        <v>0</v>
      </c>
      <c r="N23" s="9">
        <f t="shared" si="8"/>
        <v>69600</v>
      </c>
      <c r="O23" s="9">
        <v>11000</v>
      </c>
      <c r="P23" s="8">
        <f t="shared" si="2"/>
        <v>58600</v>
      </c>
      <c r="Q23" s="9">
        <f t="shared" si="3"/>
        <v>389637</v>
      </c>
      <c r="R23" s="9">
        <f t="shared" si="10"/>
        <v>391400</v>
      </c>
      <c r="S23" s="9">
        <f t="shared" si="5"/>
        <v>1763</v>
      </c>
      <c r="T23" s="10">
        <f t="shared" si="6"/>
        <v>-0.45043433827286666</v>
      </c>
    </row>
    <row r="24" spans="1:20" x14ac:dyDescent="0.3">
      <c r="A24" s="6" t="s">
        <v>19</v>
      </c>
      <c r="B24" s="7">
        <v>2</v>
      </c>
      <c r="C24" s="8">
        <v>500001</v>
      </c>
      <c r="D24" s="9">
        <f t="shared" si="0"/>
        <v>6000.0119999999997</v>
      </c>
      <c r="E24" s="9">
        <v>24700</v>
      </c>
      <c r="F24" s="9">
        <v>40281</v>
      </c>
      <c r="G24" s="8">
        <f t="shared" si="1"/>
        <v>70981.012000000002</v>
      </c>
      <c r="H24" s="9">
        <v>0</v>
      </c>
      <c r="I24" s="9">
        <f t="shared" si="11"/>
        <v>165000</v>
      </c>
      <c r="J24" s="9">
        <f t="shared" si="12"/>
        <v>180000</v>
      </c>
      <c r="K24" s="9">
        <f t="shared" si="13"/>
        <v>80001</v>
      </c>
      <c r="L24" s="9">
        <f t="shared" si="7"/>
        <v>0</v>
      </c>
      <c r="M24" s="9">
        <v>0</v>
      </c>
      <c r="N24" s="9">
        <f t="shared" si="8"/>
        <v>81600.239999999991</v>
      </c>
      <c r="O24" s="9">
        <v>11000</v>
      </c>
      <c r="P24" s="8">
        <f t="shared" si="2"/>
        <v>70600.239999999991</v>
      </c>
      <c r="Q24" s="9">
        <f t="shared" si="3"/>
        <v>429019.98800000001</v>
      </c>
      <c r="R24" s="9">
        <f t="shared" si="10"/>
        <v>429400.76</v>
      </c>
      <c r="S24" s="9">
        <f t="shared" si="5"/>
        <v>380.77199999999721</v>
      </c>
      <c r="T24" s="10">
        <f t="shared" si="6"/>
        <v>-8.8675204021529258E-2</v>
      </c>
    </row>
    <row r="25" spans="1:20" x14ac:dyDescent="0.3">
      <c r="A25" s="6" t="s">
        <v>20</v>
      </c>
      <c r="B25" s="7">
        <v>2</v>
      </c>
      <c r="C25" s="8">
        <v>550000</v>
      </c>
      <c r="D25" s="9">
        <f t="shared" si="0"/>
        <v>6600</v>
      </c>
      <c r="E25" s="9">
        <v>28700</v>
      </c>
      <c r="F25" s="9">
        <v>46299</v>
      </c>
      <c r="G25" s="8">
        <f t="shared" si="1"/>
        <v>81599</v>
      </c>
      <c r="H25" s="9">
        <v>0</v>
      </c>
      <c r="I25" s="9">
        <f t="shared" si="11"/>
        <v>165000</v>
      </c>
      <c r="J25" s="9">
        <f t="shared" si="12"/>
        <v>180000</v>
      </c>
      <c r="K25" s="9">
        <f t="shared" si="13"/>
        <v>130000</v>
      </c>
      <c r="L25" s="9">
        <f t="shared" si="7"/>
        <v>0</v>
      </c>
      <c r="M25" s="9">
        <v>0</v>
      </c>
      <c r="N25" s="9">
        <f t="shared" si="8"/>
        <v>93600</v>
      </c>
      <c r="O25" s="9">
        <v>11000</v>
      </c>
      <c r="P25" s="8">
        <f t="shared" si="2"/>
        <v>82600</v>
      </c>
      <c r="Q25" s="9">
        <f t="shared" si="3"/>
        <v>468401</v>
      </c>
      <c r="R25" s="9">
        <f t="shared" si="10"/>
        <v>467400</v>
      </c>
      <c r="S25" s="9">
        <f t="shared" si="5"/>
        <v>-1001</v>
      </c>
      <c r="T25" s="10">
        <f t="shared" si="6"/>
        <v>0.21416345742404794</v>
      </c>
    </row>
    <row r="26" spans="1:20" x14ac:dyDescent="0.3">
      <c r="A26" s="6" t="s">
        <v>21</v>
      </c>
      <c r="B26" s="7">
        <v>2</v>
      </c>
      <c r="C26" s="8">
        <v>600000</v>
      </c>
      <c r="D26" s="9">
        <f t="shared" si="0"/>
        <v>7200</v>
      </c>
      <c r="E26" s="9">
        <v>32700</v>
      </c>
      <c r="F26" s="9">
        <v>52317</v>
      </c>
      <c r="G26" s="8">
        <f t="shared" si="1"/>
        <v>92217</v>
      </c>
      <c r="H26" s="9">
        <v>0</v>
      </c>
      <c r="I26" s="9">
        <f t="shared" si="11"/>
        <v>165000</v>
      </c>
      <c r="J26" s="9">
        <f t="shared" si="12"/>
        <v>180000</v>
      </c>
      <c r="K26" s="9">
        <f t="shared" si="13"/>
        <v>180000</v>
      </c>
      <c r="L26" s="9">
        <f t="shared" si="7"/>
        <v>0</v>
      </c>
      <c r="M26" s="9">
        <v>0</v>
      </c>
      <c r="N26" s="9">
        <f t="shared" si="8"/>
        <v>105600</v>
      </c>
      <c r="O26" s="9">
        <v>11000</v>
      </c>
      <c r="P26" s="8">
        <f t="shared" si="2"/>
        <v>94600</v>
      </c>
      <c r="Q26" s="9">
        <f t="shared" si="3"/>
        <v>507783</v>
      </c>
      <c r="R26" s="9">
        <f t="shared" si="10"/>
        <v>505400</v>
      </c>
      <c r="S26" s="9">
        <f t="shared" si="5"/>
        <v>-2383</v>
      </c>
      <c r="T26" s="10">
        <f t="shared" si="6"/>
        <v>0.47150771666007124</v>
      </c>
    </row>
    <row r="27" spans="1:20" x14ac:dyDescent="0.3">
      <c r="A27" s="6" t="s">
        <v>22</v>
      </c>
      <c r="B27" s="7">
        <v>2</v>
      </c>
      <c r="C27" s="8">
        <v>600001</v>
      </c>
      <c r="D27" s="9">
        <f t="shared" si="0"/>
        <v>7200.0119999999997</v>
      </c>
      <c r="E27" s="9">
        <v>32700</v>
      </c>
      <c r="F27" s="9">
        <v>52317</v>
      </c>
      <c r="G27" s="8">
        <f t="shared" si="1"/>
        <v>92217.012000000002</v>
      </c>
      <c r="H27" s="9">
        <v>0</v>
      </c>
      <c r="I27" s="9">
        <f t="shared" si="11"/>
        <v>165000</v>
      </c>
      <c r="J27" s="9">
        <f t="shared" si="12"/>
        <v>180000</v>
      </c>
      <c r="K27" s="9">
        <f t="shared" si="13"/>
        <v>180001</v>
      </c>
      <c r="L27" s="9">
        <f t="shared" si="7"/>
        <v>0</v>
      </c>
      <c r="M27" s="9">
        <v>0</v>
      </c>
      <c r="N27" s="9">
        <f t="shared" si="8"/>
        <v>105600.23999999999</v>
      </c>
      <c r="O27" s="9">
        <v>11000</v>
      </c>
      <c r="P27" s="8">
        <f t="shared" si="2"/>
        <v>94600.239999999991</v>
      </c>
      <c r="Q27" s="9">
        <f t="shared" si="3"/>
        <v>507783.98800000001</v>
      </c>
      <c r="R27" s="9">
        <f t="shared" si="10"/>
        <v>505400.76</v>
      </c>
      <c r="S27" s="9">
        <f t="shared" si="5"/>
        <v>-2383.2280000000028</v>
      </c>
      <c r="T27" s="10">
        <f t="shared" si="6"/>
        <v>0.47155212034109384</v>
      </c>
    </row>
    <row r="28" spans="1:20" x14ac:dyDescent="0.3">
      <c r="A28" s="6" t="s">
        <v>23</v>
      </c>
      <c r="B28" s="7">
        <v>2</v>
      </c>
      <c r="C28" s="8">
        <v>650000</v>
      </c>
      <c r="D28" s="9">
        <f t="shared" si="0"/>
        <v>7800</v>
      </c>
      <c r="E28" s="9">
        <v>36700</v>
      </c>
      <c r="F28" s="9">
        <v>58335</v>
      </c>
      <c r="G28" s="8">
        <f t="shared" si="1"/>
        <v>102835</v>
      </c>
      <c r="H28" s="9">
        <v>0</v>
      </c>
      <c r="I28" s="9">
        <f t="shared" si="11"/>
        <v>165000</v>
      </c>
      <c r="J28" s="9">
        <f t="shared" si="12"/>
        <v>180000</v>
      </c>
      <c r="K28" s="9">
        <f t="shared" si="13"/>
        <v>230000</v>
      </c>
      <c r="L28" s="9">
        <f t="shared" si="7"/>
        <v>0</v>
      </c>
      <c r="M28" s="9">
        <v>0</v>
      </c>
      <c r="N28" s="9">
        <f t="shared" si="8"/>
        <v>117600</v>
      </c>
      <c r="O28" s="9">
        <v>11000</v>
      </c>
      <c r="P28" s="8">
        <f t="shared" si="2"/>
        <v>106600</v>
      </c>
      <c r="Q28" s="9">
        <f t="shared" si="3"/>
        <v>547165</v>
      </c>
      <c r="R28" s="9">
        <f t="shared" si="10"/>
        <v>543400</v>
      </c>
      <c r="S28" s="9">
        <f t="shared" si="5"/>
        <v>-3765</v>
      </c>
      <c r="T28" s="10">
        <f t="shared" si="6"/>
        <v>0.69285977180714031</v>
      </c>
    </row>
    <row r="29" spans="1:20" x14ac:dyDescent="0.3">
      <c r="A29" s="6" t="s">
        <v>24</v>
      </c>
      <c r="B29" s="7">
        <v>2</v>
      </c>
      <c r="C29" s="8">
        <v>700000</v>
      </c>
      <c r="D29" s="9">
        <f t="shared" si="0"/>
        <v>8400</v>
      </c>
      <c r="E29" s="9">
        <v>40700</v>
      </c>
      <c r="F29" s="9">
        <v>64353</v>
      </c>
      <c r="G29" s="8">
        <f t="shared" si="1"/>
        <v>113453</v>
      </c>
      <c r="H29" s="9">
        <v>0</v>
      </c>
      <c r="I29" s="9">
        <f t="shared" si="11"/>
        <v>165000</v>
      </c>
      <c r="J29" s="9">
        <f t="shared" si="12"/>
        <v>180000</v>
      </c>
      <c r="K29" s="9">
        <f t="shared" si="13"/>
        <v>280000</v>
      </c>
      <c r="L29" s="9">
        <f t="shared" si="7"/>
        <v>0</v>
      </c>
      <c r="M29" s="9">
        <v>0</v>
      </c>
      <c r="N29" s="9">
        <f t="shared" si="8"/>
        <v>129600</v>
      </c>
      <c r="O29" s="9">
        <v>11000</v>
      </c>
      <c r="P29" s="8">
        <f t="shared" si="2"/>
        <v>118600</v>
      </c>
      <c r="Q29" s="9">
        <f t="shared" si="3"/>
        <v>586547</v>
      </c>
      <c r="R29" s="9">
        <f t="shared" si="10"/>
        <v>581400</v>
      </c>
      <c r="S29" s="9">
        <f t="shared" si="5"/>
        <v>-5147</v>
      </c>
      <c r="T29" s="10">
        <f t="shared" si="6"/>
        <v>0.88527691778465778</v>
      </c>
    </row>
    <row r="30" spans="1:20" x14ac:dyDescent="0.3">
      <c r="A30" s="6" t="s">
        <v>25</v>
      </c>
      <c r="B30" s="7">
        <v>2</v>
      </c>
      <c r="C30" s="8">
        <v>750000</v>
      </c>
      <c r="D30" s="9">
        <f t="shared" si="0"/>
        <v>9000</v>
      </c>
      <c r="E30" s="9">
        <v>44700</v>
      </c>
      <c r="F30" s="9">
        <v>71777</v>
      </c>
      <c r="G30" s="8">
        <f t="shared" si="1"/>
        <v>125477</v>
      </c>
      <c r="H30" s="9">
        <v>0</v>
      </c>
      <c r="I30" s="9">
        <f t="shared" si="11"/>
        <v>165000</v>
      </c>
      <c r="J30" s="9">
        <f t="shared" si="12"/>
        <v>180000</v>
      </c>
      <c r="K30" s="9">
        <f t="shared" si="13"/>
        <v>330000</v>
      </c>
      <c r="L30" s="9">
        <f t="shared" si="7"/>
        <v>0</v>
      </c>
      <c r="M30" s="9">
        <v>0</v>
      </c>
      <c r="N30" s="9">
        <f t="shared" si="8"/>
        <v>141600</v>
      </c>
      <c r="O30" s="9">
        <v>11000</v>
      </c>
      <c r="P30" s="8">
        <f t="shared" si="2"/>
        <v>130600</v>
      </c>
      <c r="Q30" s="9">
        <f t="shared" si="3"/>
        <v>624523</v>
      </c>
      <c r="R30" s="9">
        <f t="shared" si="10"/>
        <v>619400</v>
      </c>
      <c r="S30" s="9">
        <f t="shared" si="5"/>
        <v>-5123</v>
      </c>
      <c r="T30" s="10">
        <f t="shared" si="6"/>
        <v>0.82709073296738778</v>
      </c>
    </row>
    <row r="31" spans="1:20" x14ac:dyDescent="0.3">
      <c r="A31" s="6" t="s">
        <v>26</v>
      </c>
      <c r="B31" s="7">
        <v>2</v>
      </c>
      <c r="C31" s="8">
        <v>800000</v>
      </c>
      <c r="D31" s="9">
        <f t="shared" si="0"/>
        <v>9600</v>
      </c>
      <c r="E31" s="9">
        <v>48700</v>
      </c>
      <c r="F31" s="9">
        <v>79578</v>
      </c>
      <c r="G31" s="8">
        <f t="shared" si="1"/>
        <v>137878</v>
      </c>
      <c r="H31" s="9">
        <v>0</v>
      </c>
      <c r="I31" s="9">
        <f t="shared" si="11"/>
        <v>165000</v>
      </c>
      <c r="J31" s="9">
        <f t="shared" si="12"/>
        <v>180000</v>
      </c>
      <c r="K31" s="9">
        <f t="shared" si="13"/>
        <v>380000</v>
      </c>
      <c r="L31" s="9">
        <f t="shared" si="7"/>
        <v>0</v>
      </c>
      <c r="M31" s="9">
        <v>0</v>
      </c>
      <c r="N31" s="9">
        <f t="shared" si="8"/>
        <v>153600</v>
      </c>
      <c r="O31" s="9">
        <v>11000</v>
      </c>
      <c r="P31" s="8">
        <f t="shared" si="2"/>
        <v>142600</v>
      </c>
      <c r="Q31" s="9">
        <f t="shared" si="3"/>
        <v>662122</v>
      </c>
      <c r="R31" s="9">
        <f t="shared" si="10"/>
        <v>657400</v>
      </c>
      <c r="S31" s="9">
        <f t="shared" si="5"/>
        <v>-4722</v>
      </c>
      <c r="T31" s="10">
        <f t="shared" si="6"/>
        <v>0.71828414968055976</v>
      </c>
    </row>
    <row r="32" spans="1:20" x14ac:dyDescent="0.3">
      <c r="A32" s="6" t="s">
        <v>27</v>
      </c>
      <c r="B32" s="7">
        <v>2</v>
      </c>
      <c r="C32" s="8">
        <v>850000</v>
      </c>
      <c r="D32" s="9">
        <f t="shared" si="0"/>
        <v>10200</v>
      </c>
      <c r="E32" s="9">
        <v>52700</v>
      </c>
      <c r="F32" s="9">
        <v>87379</v>
      </c>
      <c r="G32" s="8">
        <f t="shared" si="1"/>
        <v>150279</v>
      </c>
      <c r="H32" s="9">
        <v>0</v>
      </c>
      <c r="I32" s="9">
        <f t="shared" si="11"/>
        <v>165000</v>
      </c>
      <c r="J32" s="9">
        <f t="shared" si="12"/>
        <v>180000</v>
      </c>
      <c r="K32" s="9">
        <f t="shared" si="13"/>
        <v>430000</v>
      </c>
      <c r="L32" s="9">
        <f t="shared" si="7"/>
        <v>0</v>
      </c>
      <c r="M32" s="9">
        <v>0</v>
      </c>
      <c r="N32" s="9">
        <f t="shared" si="8"/>
        <v>165600</v>
      </c>
      <c r="O32" s="9">
        <v>11000</v>
      </c>
      <c r="P32" s="8">
        <f t="shared" si="2"/>
        <v>154600</v>
      </c>
      <c r="Q32" s="9">
        <f t="shared" si="3"/>
        <v>699721</v>
      </c>
      <c r="R32" s="9">
        <f t="shared" si="10"/>
        <v>695400</v>
      </c>
      <c r="S32" s="9">
        <f t="shared" si="5"/>
        <v>-4321</v>
      </c>
      <c r="T32" s="10">
        <f t="shared" si="6"/>
        <v>0.62136899626114472</v>
      </c>
    </row>
    <row r="33" spans="1:20" x14ac:dyDescent="0.3">
      <c r="A33" s="6" t="s">
        <v>28</v>
      </c>
      <c r="B33" s="7">
        <v>2</v>
      </c>
      <c r="C33" s="8">
        <v>900000</v>
      </c>
      <c r="D33" s="9">
        <f t="shared" si="0"/>
        <v>10800</v>
      </c>
      <c r="E33" s="9">
        <v>56700</v>
      </c>
      <c r="F33" s="9">
        <v>95181</v>
      </c>
      <c r="G33" s="8">
        <f t="shared" si="1"/>
        <v>162681</v>
      </c>
      <c r="H33" s="9">
        <v>0</v>
      </c>
      <c r="I33" s="9">
        <f t="shared" si="11"/>
        <v>165000</v>
      </c>
      <c r="J33" s="9">
        <f t="shared" si="12"/>
        <v>180000</v>
      </c>
      <c r="K33" s="9">
        <f t="shared" si="13"/>
        <v>480000</v>
      </c>
      <c r="L33" s="9">
        <f>IF(C33&lt;2400000,0,MIN(C33,8000000)-2400000)</f>
        <v>0</v>
      </c>
      <c r="M33" s="9">
        <v>0</v>
      </c>
      <c r="N33" s="9">
        <f t="shared" si="8"/>
        <v>177600</v>
      </c>
      <c r="O33" s="9">
        <v>11000</v>
      </c>
      <c r="P33" s="8">
        <f t="shared" si="2"/>
        <v>166600</v>
      </c>
      <c r="Q33" s="9">
        <f t="shared" si="3"/>
        <v>737319</v>
      </c>
      <c r="R33" s="9">
        <f t="shared" si="10"/>
        <v>733400</v>
      </c>
      <c r="S33" s="9">
        <f t="shared" si="5"/>
        <v>-3919</v>
      </c>
      <c r="T33" s="10">
        <f t="shared" si="6"/>
        <v>0.53436051268066542</v>
      </c>
    </row>
    <row r="34" spans="1:20" x14ac:dyDescent="0.3">
      <c r="A34" s="6" t="s">
        <v>29</v>
      </c>
      <c r="B34" s="7">
        <v>2</v>
      </c>
      <c r="C34" s="8">
        <v>950000</v>
      </c>
      <c r="D34" s="9">
        <f t="shared" si="0"/>
        <v>11400</v>
      </c>
      <c r="E34" s="9">
        <v>60700</v>
      </c>
      <c r="F34" s="9">
        <v>102982</v>
      </c>
      <c r="G34" s="8">
        <f t="shared" si="1"/>
        <v>175082</v>
      </c>
      <c r="H34" s="9">
        <v>0</v>
      </c>
      <c r="I34" s="9">
        <f t="shared" si="11"/>
        <v>165000</v>
      </c>
      <c r="J34" s="9">
        <f t="shared" si="12"/>
        <v>180000</v>
      </c>
      <c r="K34" s="9">
        <f t="shared" si="13"/>
        <v>530000</v>
      </c>
      <c r="L34" s="9">
        <f t="shared" si="7"/>
        <v>0</v>
      </c>
      <c r="M34" s="9">
        <v>0</v>
      </c>
      <c r="N34" s="9">
        <f t="shared" si="8"/>
        <v>189600</v>
      </c>
      <c r="O34" s="9">
        <v>11000</v>
      </c>
      <c r="P34" s="8">
        <f t="shared" si="2"/>
        <v>178600</v>
      </c>
      <c r="Q34" s="9">
        <f t="shared" si="3"/>
        <v>774918</v>
      </c>
      <c r="R34" s="9">
        <f t="shared" si="10"/>
        <v>771400</v>
      </c>
      <c r="S34" s="9">
        <f t="shared" si="5"/>
        <v>-3518</v>
      </c>
      <c r="T34" s="10">
        <f t="shared" si="6"/>
        <v>0.45605392792325639</v>
      </c>
    </row>
    <row r="35" spans="1:20" x14ac:dyDescent="0.3">
      <c r="A35" s="6" t="s">
        <v>30</v>
      </c>
      <c r="B35" s="7">
        <v>2</v>
      </c>
      <c r="C35" s="8">
        <v>1000000</v>
      </c>
      <c r="D35" s="9">
        <f t="shared" si="0"/>
        <v>12000</v>
      </c>
      <c r="E35" s="9">
        <v>64700</v>
      </c>
      <c r="F35" s="9">
        <v>110783</v>
      </c>
      <c r="G35" s="8">
        <f t="shared" si="1"/>
        <v>187483</v>
      </c>
      <c r="H35" s="9">
        <v>0</v>
      </c>
      <c r="I35" s="9">
        <f t="shared" si="11"/>
        <v>165000</v>
      </c>
      <c r="J35" s="9">
        <f t="shared" si="12"/>
        <v>180000</v>
      </c>
      <c r="K35" s="9">
        <f t="shared" si="13"/>
        <v>580000</v>
      </c>
      <c r="L35" s="9">
        <f t="shared" si="7"/>
        <v>0</v>
      </c>
      <c r="M35" s="9">
        <v>0</v>
      </c>
      <c r="N35" s="9">
        <f t="shared" si="8"/>
        <v>201600</v>
      </c>
      <c r="O35" s="9">
        <v>11000</v>
      </c>
      <c r="P35" s="8">
        <f t="shared" si="2"/>
        <v>190600</v>
      </c>
      <c r="Q35" s="9">
        <f t="shared" si="3"/>
        <v>812517</v>
      </c>
      <c r="R35" s="9">
        <f t="shared" si="10"/>
        <v>809400</v>
      </c>
      <c r="S35" s="9">
        <f t="shared" si="5"/>
        <v>-3117</v>
      </c>
      <c r="T35" s="10">
        <f t="shared" si="6"/>
        <v>0.38510007412898445</v>
      </c>
    </row>
    <row r="36" spans="1:20" x14ac:dyDescent="0.3">
      <c r="A36" s="6" t="s">
        <v>31</v>
      </c>
      <c r="B36" s="7">
        <v>2</v>
      </c>
      <c r="C36" s="8">
        <v>1100000</v>
      </c>
      <c r="D36" s="9">
        <f t="shared" si="0"/>
        <v>13200</v>
      </c>
      <c r="E36" s="9">
        <v>72700</v>
      </c>
      <c r="F36" s="9">
        <v>126385</v>
      </c>
      <c r="G36" s="8">
        <f t="shared" si="1"/>
        <v>212285</v>
      </c>
      <c r="H36" s="9">
        <v>0</v>
      </c>
      <c r="I36" s="9">
        <f t="shared" si="11"/>
        <v>165000</v>
      </c>
      <c r="J36" s="9">
        <f t="shared" si="12"/>
        <v>180000</v>
      </c>
      <c r="K36" s="9">
        <f t="shared" si="13"/>
        <v>680000</v>
      </c>
      <c r="L36" s="9">
        <f t="shared" si="7"/>
        <v>0</v>
      </c>
      <c r="M36" s="9">
        <v>0</v>
      </c>
      <c r="N36" s="9">
        <f t="shared" si="8"/>
        <v>225600</v>
      </c>
      <c r="O36" s="9">
        <v>11000</v>
      </c>
      <c r="P36" s="8">
        <f t="shared" si="2"/>
        <v>214600</v>
      </c>
      <c r="Q36" s="9">
        <f t="shared" si="3"/>
        <v>887715</v>
      </c>
      <c r="R36" s="9">
        <f t="shared" si="10"/>
        <v>885400</v>
      </c>
      <c r="S36" s="9">
        <f t="shared" si="5"/>
        <v>-2315</v>
      </c>
      <c r="T36" s="10">
        <f t="shared" si="6"/>
        <v>0.26146374519990967</v>
      </c>
    </row>
    <row r="37" spans="1:20" x14ac:dyDescent="0.3">
      <c r="A37" s="6" t="s">
        <v>32</v>
      </c>
      <c r="B37" s="7">
        <v>2</v>
      </c>
      <c r="C37" s="8">
        <v>1200000</v>
      </c>
      <c r="D37" s="9">
        <f t="shared" si="0"/>
        <v>14400</v>
      </c>
      <c r="E37" s="9">
        <v>80700</v>
      </c>
      <c r="F37" s="9">
        <v>141987</v>
      </c>
      <c r="G37" s="8">
        <f t="shared" si="1"/>
        <v>237087</v>
      </c>
      <c r="H37" s="9">
        <v>0</v>
      </c>
      <c r="I37" s="9">
        <f t="shared" si="11"/>
        <v>165000</v>
      </c>
      <c r="J37" s="9">
        <f t="shared" si="12"/>
        <v>180000</v>
      </c>
      <c r="K37" s="9">
        <f t="shared" si="13"/>
        <v>780000</v>
      </c>
      <c r="L37" s="9">
        <f t="shared" si="7"/>
        <v>0</v>
      </c>
      <c r="M37" s="9">
        <v>0</v>
      </c>
      <c r="N37" s="9">
        <f t="shared" si="8"/>
        <v>249600</v>
      </c>
      <c r="O37" s="9">
        <v>11000</v>
      </c>
      <c r="P37" s="8">
        <f t="shared" si="2"/>
        <v>238600</v>
      </c>
      <c r="Q37" s="9">
        <f t="shared" si="3"/>
        <v>962913</v>
      </c>
      <c r="R37" s="9">
        <f t="shared" si="10"/>
        <v>961400</v>
      </c>
      <c r="S37" s="9">
        <f t="shared" si="5"/>
        <v>-1513</v>
      </c>
      <c r="T37" s="10">
        <f t="shared" si="6"/>
        <v>0.15737466195132099</v>
      </c>
    </row>
    <row r="38" spans="1:20" x14ac:dyDescent="0.3">
      <c r="A38" s="6" t="s">
        <v>33</v>
      </c>
      <c r="B38" s="7">
        <v>2</v>
      </c>
      <c r="C38" s="8">
        <v>1300000</v>
      </c>
      <c r="D38" s="9">
        <f t="shared" si="0"/>
        <v>15600</v>
      </c>
      <c r="E38" s="9">
        <v>88700</v>
      </c>
      <c r="F38" s="9">
        <v>158469</v>
      </c>
      <c r="G38" s="8">
        <f t="shared" si="1"/>
        <v>262769</v>
      </c>
      <c r="H38" s="9">
        <v>0</v>
      </c>
      <c r="I38" s="9">
        <f t="shared" si="11"/>
        <v>165000</v>
      </c>
      <c r="J38" s="9">
        <f t="shared" si="12"/>
        <v>180000</v>
      </c>
      <c r="K38" s="9">
        <f t="shared" si="13"/>
        <v>880000</v>
      </c>
      <c r="L38" s="9">
        <f t="shared" si="7"/>
        <v>0</v>
      </c>
      <c r="M38" s="9">
        <v>0</v>
      </c>
      <c r="N38" s="9">
        <f t="shared" si="8"/>
        <v>273600</v>
      </c>
      <c r="O38" s="9">
        <v>11000</v>
      </c>
      <c r="P38" s="8">
        <f t="shared" si="2"/>
        <v>262600</v>
      </c>
      <c r="Q38" s="9">
        <f t="shared" si="3"/>
        <v>1037231</v>
      </c>
      <c r="R38" s="9">
        <f t="shared" si="10"/>
        <v>1037400</v>
      </c>
      <c r="S38" s="9">
        <f t="shared" si="5"/>
        <v>169</v>
      </c>
      <c r="T38" s="10">
        <f t="shared" si="6"/>
        <v>-1.6290726817042606E-2</v>
      </c>
    </row>
    <row r="39" spans="1:20" x14ac:dyDescent="0.3">
      <c r="A39" s="6" t="s">
        <v>34</v>
      </c>
      <c r="B39" s="7">
        <v>2</v>
      </c>
      <c r="C39" s="8">
        <v>1400000</v>
      </c>
      <c r="D39" s="9">
        <f t="shared" si="0"/>
        <v>16800</v>
      </c>
      <c r="E39" s="9">
        <v>96700</v>
      </c>
      <c r="F39" s="9">
        <v>177146</v>
      </c>
      <c r="G39" s="8">
        <f t="shared" si="1"/>
        <v>290646</v>
      </c>
      <c r="H39" s="9">
        <v>0</v>
      </c>
      <c r="I39" s="9">
        <f t="shared" si="11"/>
        <v>165000</v>
      </c>
      <c r="J39" s="9">
        <f t="shared" si="12"/>
        <v>180000</v>
      </c>
      <c r="K39" s="9">
        <f t="shared" si="13"/>
        <v>980000</v>
      </c>
      <c r="L39" s="9">
        <f t="shared" si="7"/>
        <v>0</v>
      </c>
      <c r="M39" s="9">
        <v>0</v>
      </c>
      <c r="N39" s="9">
        <f t="shared" si="8"/>
        <v>297600</v>
      </c>
      <c r="O39" s="9">
        <v>11000</v>
      </c>
      <c r="P39" s="8">
        <f t="shared" si="2"/>
        <v>286600</v>
      </c>
      <c r="Q39" s="9">
        <f t="shared" si="3"/>
        <v>1109354</v>
      </c>
      <c r="R39" s="9">
        <f t="shared" si="10"/>
        <v>1113400</v>
      </c>
      <c r="S39" s="9">
        <f t="shared" si="5"/>
        <v>4046</v>
      </c>
      <c r="T39" s="10">
        <f t="shared" si="6"/>
        <v>-0.36339141368780314</v>
      </c>
    </row>
    <row r="40" spans="1:20" x14ac:dyDescent="0.3">
      <c r="A40" s="6" t="s">
        <v>35</v>
      </c>
      <c r="B40" s="7">
        <v>2</v>
      </c>
      <c r="C40" s="8">
        <v>1405000</v>
      </c>
      <c r="D40" s="9">
        <f t="shared" si="0"/>
        <v>16860</v>
      </c>
      <c r="E40" s="9">
        <v>97100</v>
      </c>
      <c r="F40" s="9">
        <v>178080</v>
      </c>
      <c r="G40" s="8">
        <f t="shared" si="1"/>
        <v>292040</v>
      </c>
      <c r="H40" s="9">
        <v>0</v>
      </c>
      <c r="I40" s="9">
        <f t="shared" si="11"/>
        <v>165000</v>
      </c>
      <c r="J40" s="9">
        <f t="shared" si="12"/>
        <v>180000</v>
      </c>
      <c r="K40" s="9">
        <f t="shared" si="13"/>
        <v>985000</v>
      </c>
      <c r="L40" s="9">
        <f t="shared" si="7"/>
        <v>0</v>
      </c>
      <c r="M40" s="9">
        <v>0</v>
      </c>
      <c r="N40" s="9">
        <f t="shared" si="8"/>
        <v>298800</v>
      </c>
      <c r="O40" s="9">
        <v>11000</v>
      </c>
      <c r="P40" s="8">
        <f t="shared" si="2"/>
        <v>287800</v>
      </c>
      <c r="Q40" s="9">
        <f t="shared" si="3"/>
        <v>1112960</v>
      </c>
      <c r="R40" s="9">
        <f t="shared" si="10"/>
        <v>1117200</v>
      </c>
      <c r="S40" s="9">
        <f t="shared" si="5"/>
        <v>4240</v>
      </c>
      <c r="T40" s="10">
        <f t="shared" si="6"/>
        <v>-0.37952022914428929</v>
      </c>
    </row>
    <row r="41" spans="1:20" x14ac:dyDescent="0.3">
      <c r="A41" s="6" t="s">
        <v>36</v>
      </c>
      <c r="B41" s="7">
        <v>2</v>
      </c>
      <c r="C41" s="8">
        <v>1500000</v>
      </c>
      <c r="D41" s="9">
        <f t="shared" si="0"/>
        <v>18000</v>
      </c>
      <c r="E41" s="9">
        <v>104700</v>
      </c>
      <c r="F41" s="9">
        <v>195822</v>
      </c>
      <c r="G41" s="8">
        <f t="shared" si="1"/>
        <v>318522</v>
      </c>
      <c r="H41" s="9">
        <v>0</v>
      </c>
      <c r="I41" s="9">
        <f t="shared" si="11"/>
        <v>165000</v>
      </c>
      <c r="J41" s="9">
        <f t="shared" si="12"/>
        <v>180000</v>
      </c>
      <c r="K41" s="9">
        <f t="shared" si="13"/>
        <v>1080000</v>
      </c>
      <c r="L41" s="9">
        <f t="shared" si="7"/>
        <v>0</v>
      </c>
      <c r="M41" s="9">
        <v>0</v>
      </c>
      <c r="N41" s="9">
        <f t="shared" si="8"/>
        <v>321600</v>
      </c>
      <c r="O41" s="9">
        <v>11000</v>
      </c>
      <c r="P41" s="8">
        <f t="shared" si="2"/>
        <v>310600</v>
      </c>
      <c r="Q41" s="9">
        <f t="shared" si="3"/>
        <v>1181478</v>
      </c>
      <c r="R41" s="9">
        <f t="shared" si="10"/>
        <v>1189400</v>
      </c>
      <c r="S41" s="9">
        <f t="shared" si="5"/>
        <v>7922</v>
      </c>
      <c r="T41" s="10">
        <f t="shared" si="6"/>
        <v>-0.66605010929880604</v>
      </c>
    </row>
    <row r="42" spans="1:20" x14ac:dyDescent="0.3">
      <c r="A42" s="6" t="s">
        <v>37</v>
      </c>
      <c r="B42" s="7">
        <v>2</v>
      </c>
      <c r="C42" s="8">
        <v>2000000</v>
      </c>
      <c r="D42" s="9">
        <f t="shared" si="0"/>
        <v>24000</v>
      </c>
      <c r="E42" s="9">
        <v>144700</v>
      </c>
      <c r="F42" s="9">
        <v>289205</v>
      </c>
      <c r="G42" s="8">
        <f t="shared" si="1"/>
        <v>457905</v>
      </c>
      <c r="H42" s="9">
        <v>0</v>
      </c>
      <c r="I42" s="9">
        <f t="shared" si="11"/>
        <v>165000</v>
      </c>
      <c r="J42" s="9">
        <f t="shared" si="12"/>
        <v>180000</v>
      </c>
      <c r="K42" s="9">
        <f t="shared" si="13"/>
        <v>1580000</v>
      </c>
      <c r="L42" s="9">
        <f t="shared" si="7"/>
        <v>0</v>
      </c>
      <c r="M42" s="9">
        <v>0</v>
      </c>
      <c r="N42" s="9">
        <f t="shared" si="8"/>
        <v>441600</v>
      </c>
      <c r="O42" s="9">
        <v>11000</v>
      </c>
      <c r="P42" s="8">
        <f t="shared" si="2"/>
        <v>430600</v>
      </c>
      <c r="Q42" s="9">
        <f t="shared" si="3"/>
        <v>1542095</v>
      </c>
      <c r="R42" s="9">
        <f t="shared" si="10"/>
        <v>1569400</v>
      </c>
      <c r="S42" s="9">
        <f t="shared" si="5"/>
        <v>27305</v>
      </c>
      <c r="T42" s="10">
        <f t="shared" si="6"/>
        <v>-1.7398368803364344</v>
      </c>
    </row>
    <row r="43" spans="1:20" x14ac:dyDescent="0.3">
      <c r="A43" s="6" t="s">
        <v>38</v>
      </c>
      <c r="B43" s="13">
        <v>2</v>
      </c>
      <c r="C43" s="5">
        <v>2400000</v>
      </c>
      <c r="D43" s="14">
        <f t="shared" si="0"/>
        <v>28800</v>
      </c>
      <c r="E43" s="14">
        <v>176700</v>
      </c>
      <c r="F43" s="14">
        <v>363911</v>
      </c>
      <c r="G43" s="5">
        <f t="shared" si="1"/>
        <v>569411</v>
      </c>
      <c r="H43" s="9">
        <v>0</v>
      </c>
      <c r="I43" s="9">
        <f t="shared" si="11"/>
        <v>165000</v>
      </c>
      <c r="J43" s="9">
        <f t="shared" si="12"/>
        <v>180000</v>
      </c>
      <c r="K43" s="9">
        <f t="shared" si="13"/>
        <v>1980000</v>
      </c>
      <c r="L43" s="9">
        <f t="shared" si="7"/>
        <v>0</v>
      </c>
      <c r="M43" s="9">
        <v>0</v>
      </c>
      <c r="N43" s="9">
        <f t="shared" si="8"/>
        <v>537600</v>
      </c>
      <c r="O43" s="9">
        <v>11000</v>
      </c>
      <c r="P43" s="5">
        <f t="shared" si="2"/>
        <v>526600</v>
      </c>
      <c r="Q43" s="9">
        <f t="shared" si="3"/>
        <v>1830589</v>
      </c>
      <c r="R43" s="9">
        <f t="shared" si="10"/>
        <v>1873400</v>
      </c>
      <c r="S43" s="9">
        <f t="shared" si="5"/>
        <v>42811</v>
      </c>
      <c r="T43" s="10">
        <f t="shared" si="6"/>
        <v>-2.2852033735454254</v>
      </c>
    </row>
    <row r="44" spans="1:20" x14ac:dyDescent="0.3">
      <c r="A44" s="12" t="s">
        <v>39</v>
      </c>
      <c r="B44" s="13">
        <v>2</v>
      </c>
      <c r="C44" s="5">
        <v>2400001</v>
      </c>
      <c r="D44" s="14">
        <f t="shared" si="0"/>
        <v>28800.011999999999</v>
      </c>
      <c r="E44" s="14">
        <v>176700</v>
      </c>
      <c r="F44" s="14">
        <v>363911</v>
      </c>
      <c r="G44" s="5">
        <f t="shared" si="1"/>
        <v>569411.01199999999</v>
      </c>
      <c r="H44" s="9">
        <v>0</v>
      </c>
      <c r="I44" s="9">
        <f t="shared" si="11"/>
        <v>165000</v>
      </c>
      <c r="J44" s="9">
        <f t="shared" si="12"/>
        <v>180000</v>
      </c>
      <c r="K44" s="9">
        <f t="shared" si="13"/>
        <v>1980000</v>
      </c>
      <c r="L44" s="9">
        <f t="shared" si="7"/>
        <v>1</v>
      </c>
      <c r="M44" s="9">
        <v>0</v>
      </c>
      <c r="N44" s="9">
        <f t="shared" si="8"/>
        <v>537600.27</v>
      </c>
      <c r="O44" s="9">
        <v>11000</v>
      </c>
      <c r="P44" s="5">
        <f t="shared" si="2"/>
        <v>526600.27</v>
      </c>
      <c r="Q44" s="9">
        <f t="shared" si="3"/>
        <v>1830589.9879999999</v>
      </c>
      <c r="R44" s="9">
        <f t="shared" si="10"/>
        <v>1873400.73</v>
      </c>
      <c r="S44" s="9">
        <f t="shared" si="5"/>
        <v>42810.742000000086</v>
      </c>
      <c r="T44" s="10">
        <f t="shared" si="6"/>
        <v>-2.2851887113335376</v>
      </c>
    </row>
    <row r="45" spans="1:20" x14ac:dyDescent="0.3">
      <c r="A45" s="6" t="s">
        <v>40</v>
      </c>
      <c r="B45" s="7">
        <v>2</v>
      </c>
      <c r="C45" s="8">
        <v>2500000</v>
      </c>
      <c r="D45" s="9">
        <f t="shared" si="0"/>
        <v>30000</v>
      </c>
      <c r="E45" s="9">
        <v>184700</v>
      </c>
      <c r="F45" s="9">
        <v>382588</v>
      </c>
      <c r="G45" s="8">
        <f t="shared" si="1"/>
        <v>597288</v>
      </c>
      <c r="H45" s="9">
        <v>0</v>
      </c>
      <c r="I45" s="9">
        <f t="shared" si="11"/>
        <v>165000</v>
      </c>
      <c r="J45" s="9">
        <f t="shared" si="12"/>
        <v>180000</v>
      </c>
      <c r="K45" s="9">
        <f t="shared" si="13"/>
        <v>1980000</v>
      </c>
      <c r="L45" s="9">
        <f t="shared" si="7"/>
        <v>100000</v>
      </c>
      <c r="M45" s="9">
        <v>0</v>
      </c>
      <c r="N45" s="9">
        <f t="shared" si="8"/>
        <v>564600</v>
      </c>
      <c r="O45" s="9">
        <v>11000</v>
      </c>
      <c r="P45" s="8">
        <f t="shared" si="2"/>
        <v>553600</v>
      </c>
      <c r="Q45" s="9">
        <f t="shared" si="3"/>
        <v>1902712</v>
      </c>
      <c r="R45" s="9">
        <f t="shared" si="10"/>
        <v>1946400</v>
      </c>
      <c r="S45" s="9">
        <f t="shared" si="5"/>
        <v>43688</v>
      </c>
      <c r="T45" s="10">
        <f t="shared" si="6"/>
        <v>-2.2445540484997943</v>
      </c>
    </row>
    <row r="46" spans="1:20" x14ac:dyDescent="0.3">
      <c r="A46" s="6" t="s">
        <v>41</v>
      </c>
      <c r="B46" s="7">
        <v>2</v>
      </c>
      <c r="C46" s="8">
        <v>2700000</v>
      </c>
      <c r="D46" s="9">
        <f t="shared" si="0"/>
        <v>32400</v>
      </c>
      <c r="E46" s="9">
        <v>200700</v>
      </c>
      <c r="F46" s="9">
        <v>419941</v>
      </c>
      <c r="G46" s="8">
        <f t="shared" si="1"/>
        <v>653041</v>
      </c>
      <c r="H46" s="9">
        <v>0</v>
      </c>
      <c r="I46" s="9">
        <f t="shared" si="11"/>
        <v>165000</v>
      </c>
      <c r="J46" s="9">
        <f t="shared" si="12"/>
        <v>180000</v>
      </c>
      <c r="K46" s="9">
        <f t="shared" si="13"/>
        <v>1980000</v>
      </c>
      <c r="L46" s="9">
        <f t="shared" si="7"/>
        <v>300000</v>
      </c>
      <c r="M46" s="9">
        <v>0</v>
      </c>
      <c r="N46" s="9">
        <f t="shared" si="8"/>
        <v>618600</v>
      </c>
      <c r="O46" s="9">
        <v>11000</v>
      </c>
      <c r="P46" s="8">
        <f t="shared" si="2"/>
        <v>607600</v>
      </c>
      <c r="Q46" s="9">
        <f t="shared" si="3"/>
        <v>2046959</v>
      </c>
      <c r="R46" s="9">
        <f t="shared" si="10"/>
        <v>2092400</v>
      </c>
      <c r="S46" s="9">
        <f t="shared" si="5"/>
        <v>45441</v>
      </c>
      <c r="T46" s="10">
        <f t="shared" si="6"/>
        <v>-2.171716688969604</v>
      </c>
    </row>
    <row r="47" spans="1:20" x14ac:dyDescent="0.3">
      <c r="A47" s="6" t="s">
        <v>42</v>
      </c>
      <c r="B47" s="7">
        <v>2</v>
      </c>
      <c r="C47" s="8">
        <v>2900000</v>
      </c>
      <c r="D47" s="9">
        <f t="shared" si="0"/>
        <v>34800</v>
      </c>
      <c r="E47" s="9">
        <v>216700</v>
      </c>
      <c r="F47" s="9">
        <v>462069</v>
      </c>
      <c r="G47" s="8">
        <f t="shared" si="1"/>
        <v>713569</v>
      </c>
      <c r="H47" s="9">
        <v>0</v>
      </c>
      <c r="I47" s="9">
        <f t="shared" si="11"/>
        <v>165000</v>
      </c>
      <c r="J47" s="9">
        <f t="shared" si="12"/>
        <v>180000</v>
      </c>
      <c r="K47" s="9">
        <f t="shared" si="13"/>
        <v>1980000</v>
      </c>
      <c r="L47" s="9">
        <f t="shared" si="7"/>
        <v>500000</v>
      </c>
      <c r="M47" s="9">
        <v>0</v>
      </c>
      <c r="N47" s="9">
        <f t="shared" si="8"/>
        <v>672600</v>
      </c>
      <c r="O47" s="9">
        <v>11000</v>
      </c>
      <c r="P47" s="8">
        <f t="shared" si="2"/>
        <v>661600</v>
      </c>
      <c r="Q47" s="9">
        <f t="shared" si="3"/>
        <v>2186431</v>
      </c>
      <c r="R47" s="9">
        <f t="shared" si="10"/>
        <v>2238400</v>
      </c>
      <c r="S47" s="9">
        <f t="shared" si="5"/>
        <v>51969</v>
      </c>
      <c r="T47" s="10">
        <f t="shared" si="6"/>
        <v>-2.321703002144389</v>
      </c>
    </row>
    <row r="48" spans="1:20" x14ac:dyDescent="0.3">
      <c r="A48" s="6" t="s">
        <v>43</v>
      </c>
      <c r="B48" s="7">
        <v>2</v>
      </c>
      <c r="C48" s="8">
        <v>3000000</v>
      </c>
      <c r="D48" s="9">
        <f t="shared" si="0"/>
        <v>36000</v>
      </c>
      <c r="E48" s="9">
        <v>224700</v>
      </c>
      <c r="F48" s="9">
        <v>484636</v>
      </c>
      <c r="G48" s="8">
        <f t="shared" si="1"/>
        <v>745336</v>
      </c>
      <c r="H48" s="9">
        <v>0</v>
      </c>
      <c r="I48" s="9">
        <f t="shared" si="11"/>
        <v>165000</v>
      </c>
      <c r="J48" s="9">
        <f t="shared" si="12"/>
        <v>180000</v>
      </c>
      <c r="K48" s="9">
        <f t="shared" si="13"/>
        <v>1980000</v>
      </c>
      <c r="L48" s="9">
        <f t="shared" si="7"/>
        <v>600000</v>
      </c>
      <c r="M48" s="9">
        <v>0</v>
      </c>
      <c r="N48" s="9">
        <f t="shared" si="8"/>
        <v>699600</v>
      </c>
      <c r="O48" s="9">
        <v>11000</v>
      </c>
      <c r="P48" s="8">
        <f t="shared" si="2"/>
        <v>688600</v>
      </c>
      <c r="Q48" s="9">
        <f t="shared" si="3"/>
        <v>2254664</v>
      </c>
      <c r="R48" s="9">
        <f t="shared" si="10"/>
        <v>2311400</v>
      </c>
      <c r="S48" s="9">
        <f t="shared" si="5"/>
        <v>56736</v>
      </c>
      <c r="T48" s="10">
        <f t="shared" si="6"/>
        <v>-2.4546162498918402</v>
      </c>
    </row>
    <row r="49" spans="1:20" x14ac:dyDescent="0.3">
      <c r="A49" s="6" t="s">
        <v>44</v>
      </c>
      <c r="B49" s="7">
        <v>2</v>
      </c>
      <c r="C49" s="8">
        <v>3300000</v>
      </c>
      <c r="D49" s="9">
        <f t="shared" si="0"/>
        <v>39600</v>
      </c>
      <c r="E49" s="9">
        <v>248700</v>
      </c>
      <c r="F49" s="9">
        <v>552339</v>
      </c>
      <c r="G49" s="8">
        <f t="shared" si="1"/>
        <v>840639</v>
      </c>
      <c r="H49" s="9">
        <v>0</v>
      </c>
      <c r="I49" s="9">
        <f t="shared" si="11"/>
        <v>165000</v>
      </c>
      <c r="J49" s="9">
        <f t="shared" si="12"/>
        <v>180000</v>
      </c>
      <c r="K49" s="9">
        <f t="shared" si="13"/>
        <v>1980000</v>
      </c>
      <c r="L49" s="9">
        <f t="shared" si="7"/>
        <v>900000</v>
      </c>
      <c r="M49" s="9">
        <v>0</v>
      </c>
      <c r="N49" s="9">
        <f t="shared" si="8"/>
        <v>780600</v>
      </c>
      <c r="O49" s="9">
        <v>11000</v>
      </c>
      <c r="P49" s="8">
        <f t="shared" si="2"/>
        <v>769600</v>
      </c>
      <c r="Q49" s="9">
        <f t="shared" si="3"/>
        <v>2459361</v>
      </c>
      <c r="R49" s="9">
        <f t="shared" si="10"/>
        <v>2530400</v>
      </c>
      <c r="S49" s="9">
        <f t="shared" si="5"/>
        <v>71039</v>
      </c>
      <c r="T49" s="10">
        <f t="shared" si="6"/>
        <v>-2.8074217515017388</v>
      </c>
    </row>
    <row r="50" spans="1:20" x14ac:dyDescent="0.3">
      <c r="A50" s="6" t="s">
        <v>45</v>
      </c>
      <c r="B50" s="7">
        <v>2</v>
      </c>
      <c r="C50" s="8">
        <v>3500000</v>
      </c>
      <c r="D50" s="9">
        <f t="shared" si="0"/>
        <v>42000</v>
      </c>
      <c r="E50" s="9">
        <v>264700</v>
      </c>
      <c r="F50" s="9">
        <v>597474</v>
      </c>
      <c r="G50" s="8">
        <f t="shared" si="1"/>
        <v>904174</v>
      </c>
      <c r="H50" s="9">
        <v>0</v>
      </c>
      <c r="I50" s="9">
        <f t="shared" si="11"/>
        <v>165000</v>
      </c>
      <c r="J50" s="9">
        <f t="shared" si="12"/>
        <v>180000</v>
      </c>
      <c r="K50" s="9">
        <f t="shared" si="13"/>
        <v>1980000</v>
      </c>
      <c r="L50" s="9">
        <f t="shared" si="7"/>
        <v>1100000</v>
      </c>
      <c r="M50" s="9">
        <v>0</v>
      </c>
      <c r="N50" s="9">
        <f t="shared" si="8"/>
        <v>834600</v>
      </c>
      <c r="O50" s="9">
        <v>11000</v>
      </c>
      <c r="P50" s="8">
        <f t="shared" si="2"/>
        <v>823600</v>
      </c>
      <c r="Q50" s="9">
        <f t="shared" si="3"/>
        <v>2595826</v>
      </c>
      <c r="R50" s="9">
        <f t="shared" si="10"/>
        <v>2676400</v>
      </c>
      <c r="S50" s="9">
        <f t="shared" si="5"/>
        <v>80574</v>
      </c>
      <c r="T50" s="10">
        <f t="shared" si="6"/>
        <v>-3.0105365416230758</v>
      </c>
    </row>
    <row r="51" spans="1:20" x14ac:dyDescent="0.3">
      <c r="A51" s="6" t="s">
        <v>46</v>
      </c>
      <c r="B51" s="7">
        <v>2</v>
      </c>
      <c r="C51" s="8">
        <v>4000000</v>
      </c>
      <c r="D51" s="9">
        <f t="shared" si="0"/>
        <v>48000</v>
      </c>
      <c r="E51" s="9">
        <v>304700</v>
      </c>
      <c r="F51" s="9">
        <v>710311</v>
      </c>
      <c r="G51" s="8">
        <f t="shared" si="1"/>
        <v>1063011</v>
      </c>
      <c r="H51" s="9">
        <v>0</v>
      </c>
      <c r="I51" s="9">
        <f t="shared" si="11"/>
        <v>165000</v>
      </c>
      <c r="J51" s="9">
        <f t="shared" si="12"/>
        <v>180000</v>
      </c>
      <c r="K51" s="9">
        <f t="shared" si="13"/>
        <v>1980000</v>
      </c>
      <c r="L51" s="9">
        <f>IF(C51&lt;2400000,0,MIN(C51,8000000)-2400000)</f>
        <v>1600000</v>
      </c>
      <c r="M51" s="9">
        <v>0</v>
      </c>
      <c r="N51" s="9">
        <f t="shared" si="8"/>
        <v>969600</v>
      </c>
      <c r="O51" s="9">
        <v>11000</v>
      </c>
      <c r="P51" s="8">
        <f t="shared" si="2"/>
        <v>958600</v>
      </c>
      <c r="Q51" s="9">
        <f t="shared" si="3"/>
        <v>2936989</v>
      </c>
      <c r="R51" s="9">
        <f t="shared" si="10"/>
        <v>3041400</v>
      </c>
      <c r="S51" s="9">
        <f t="shared" si="5"/>
        <v>104411</v>
      </c>
      <c r="T51" s="10">
        <f t="shared" si="6"/>
        <v>-3.4329913855461305</v>
      </c>
    </row>
    <row r="52" spans="1:20" x14ac:dyDescent="0.3">
      <c r="A52" s="6" t="s">
        <v>47</v>
      </c>
      <c r="B52" s="7">
        <v>2</v>
      </c>
      <c r="C52" s="8">
        <v>4500000</v>
      </c>
      <c r="D52" s="9">
        <f t="shared" si="0"/>
        <v>54000</v>
      </c>
      <c r="E52" s="9">
        <v>344700</v>
      </c>
      <c r="F52" s="9">
        <v>823149</v>
      </c>
      <c r="G52" s="8">
        <f t="shared" si="1"/>
        <v>1221849</v>
      </c>
      <c r="H52" s="9">
        <v>0</v>
      </c>
      <c r="I52" s="9">
        <f t="shared" si="11"/>
        <v>165000</v>
      </c>
      <c r="J52" s="9">
        <f t="shared" si="12"/>
        <v>180000</v>
      </c>
      <c r="K52" s="9">
        <f t="shared" si="13"/>
        <v>1980000</v>
      </c>
      <c r="L52" s="9">
        <f t="shared" si="7"/>
        <v>2100000</v>
      </c>
      <c r="M52" s="9">
        <v>0</v>
      </c>
      <c r="N52" s="9">
        <f t="shared" si="8"/>
        <v>1104600</v>
      </c>
      <c r="O52" s="9">
        <v>11000</v>
      </c>
      <c r="P52" s="8">
        <f t="shared" si="2"/>
        <v>1093600</v>
      </c>
      <c r="Q52" s="9">
        <f t="shared" si="3"/>
        <v>3278151</v>
      </c>
      <c r="R52" s="9">
        <f t="shared" si="10"/>
        <v>3406400</v>
      </c>
      <c r="S52" s="9">
        <f t="shared" si="5"/>
        <v>128249</v>
      </c>
      <c r="T52" s="10">
        <f t="shared" si="6"/>
        <v>-3.7649424612494125</v>
      </c>
    </row>
    <row r="53" spans="1:20" x14ac:dyDescent="0.3">
      <c r="A53" s="6" t="s">
        <v>48</v>
      </c>
      <c r="B53" s="7">
        <v>2</v>
      </c>
      <c r="C53" s="8">
        <v>5000000</v>
      </c>
      <c r="D53" s="9">
        <f t="shared" si="0"/>
        <v>60000</v>
      </c>
      <c r="E53" s="9">
        <v>384700</v>
      </c>
      <c r="F53" s="9">
        <v>935986</v>
      </c>
      <c r="G53" s="8">
        <f t="shared" si="1"/>
        <v>1380686</v>
      </c>
      <c r="H53" s="9">
        <v>0</v>
      </c>
      <c r="I53" s="9">
        <f t="shared" si="11"/>
        <v>165000</v>
      </c>
      <c r="J53" s="9">
        <f t="shared" si="12"/>
        <v>180000</v>
      </c>
      <c r="K53" s="9">
        <f t="shared" si="13"/>
        <v>1980000</v>
      </c>
      <c r="L53" s="9">
        <f t="shared" si="7"/>
        <v>2600000</v>
      </c>
      <c r="M53" s="9">
        <v>0</v>
      </c>
      <c r="N53" s="9">
        <f t="shared" si="8"/>
        <v>1239600</v>
      </c>
      <c r="O53" s="9">
        <v>11000</v>
      </c>
      <c r="P53" s="8">
        <f t="shared" si="2"/>
        <v>1228600</v>
      </c>
      <c r="Q53" s="9">
        <f t="shared" si="3"/>
        <v>3619314</v>
      </c>
      <c r="R53" s="9">
        <f t="shared" si="10"/>
        <v>3771400</v>
      </c>
      <c r="S53" s="9">
        <f t="shared" si="5"/>
        <v>152086</v>
      </c>
      <c r="T53" s="10">
        <f t="shared" si="6"/>
        <v>-4.0326138834385103</v>
      </c>
    </row>
    <row r="54" spans="1:20" x14ac:dyDescent="0.3">
      <c r="A54" s="6" t="s">
        <v>49</v>
      </c>
      <c r="B54" s="7">
        <v>2</v>
      </c>
      <c r="C54" s="8">
        <v>5500000</v>
      </c>
      <c r="D54" s="9">
        <f t="shared" si="0"/>
        <v>66000</v>
      </c>
      <c r="E54" s="9">
        <v>424700</v>
      </c>
      <c r="F54" s="9">
        <v>1048824</v>
      </c>
      <c r="G54" s="8">
        <f t="shared" si="1"/>
        <v>1539524</v>
      </c>
      <c r="H54" s="9">
        <v>0</v>
      </c>
      <c r="I54" s="9">
        <f t="shared" si="11"/>
        <v>165000</v>
      </c>
      <c r="J54" s="9">
        <f t="shared" si="12"/>
        <v>180000</v>
      </c>
      <c r="K54" s="9">
        <f t="shared" si="13"/>
        <v>1980000</v>
      </c>
      <c r="L54" s="9">
        <f t="shared" si="7"/>
        <v>3100000</v>
      </c>
      <c r="M54" s="9">
        <v>0</v>
      </c>
      <c r="N54" s="9">
        <f t="shared" si="8"/>
        <v>1374600</v>
      </c>
      <c r="O54" s="9">
        <v>11000</v>
      </c>
      <c r="P54" s="8">
        <f t="shared" si="2"/>
        <v>1363600</v>
      </c>
      <c r="Q54" s="9">
        <f t="shared" si="3"/>
        <v>3960476</v>
      </c>
      <c r="R54" s="9">
        <f t="shared" si="10"/>
        <v>4136400</v>
      </c>
      <c r="S54" s="9">
        <f t="shared" si="5"/>
        <v>175924</v>
      </c>
      <c r="T54" s="10">
        <f t="shared" si="6"/>
        <v>-4.2530703026786574</v>
      </c>
    </row>
    <row r="55" spans="1:20" x14ac:dyDescent="0.3">
      <c r="A55" s="6" t="s">
        <v>50</v>
      </c>
      <c r="B55" s="7">
        <v>2</v>
      </c>
      <c r="C55" s="8">
        <v>6000000</v>
      </c>
      <c r="D55" s="9">
        <f t="shared" si="0"/>
        <v>72000</v>
      </c>
      <c r="E55" s="9">
        <v>464700</v>
      </c>
      <c r="F55" s="9">
        <v>1161661</v>
      </c>
      <c r="G55" s="8">
        <f t="shared" si="1"/>
        <v>1698361</v>
      </c>
      <c r="H55" s="9">
        <v>0</v>
      </c>
      <c r="I55" s="9">
        <f t="shared" si="11"/>
        <v>165000</v>
      </c>
      <c r="J55" s="9">
        <f t="shared" si="12"/>
        <v>180000</v>
      </c>
      <c r="K55" s="9">
        <f t="shared" si="13"/>
        <v>1980000</v>
      </c>
      <c r="L55" s="9">
        <f t="shared" si="7"/>
        <v>3600000</v>
      </c>
      <c r="M55" s="9">
        <v>0</v>
      </c>
      <c r="N55" s="9">
        <f t="shared" si="8"/>
        <v>1509600</v>
      </c>
      <c r="O55" s="9">
        <v>11000</v>
      </c>
      <c r="P55" s="8">
        <f t="shared" si="2"/>
        <v>1498600</v>
      </c>
      <c r="Q55" s="9">
        <f t="shared" si="3"/>
        <v>4301639</v>
      </c>
      <c r="R55" s="9">
        <f t="shared" si="10"/>
        <v>4501400</v>
      </c>
      <c r="S55" s="9">
        <f t="shared" si="5"/>
        <v>199761</v>
      </c>
      <c r="T55" s="10">
        <f t="shared" si="6"/>
        <v>-4.4377526991602609</v>
      </c>
    </row>
    <row r="56" spans="1:20" x14ac:dyDescent="0.3">
      <c r="A56" s="6" t="s">
        <v>51</v>
      </c>
      <c r="B56" s="7">
        <v>2</v>
      </c>
      <c r="C56" s="8">
        <v>6500000</v>
      </c>
      <c r="D56" s="9">
        <f t="shared" si="0"/>
        <v>78000</v>
      </c>
      <c r="E56" s="9">
        <v>504700</v>
      </c>
      <c r="F56" s="9">
        <v>1274499</v>
      </c>
      <c r="G56" s="8">
        <f t="shared" si="1"/>
        <v>1857199</v>
      </c>
      <c r="H56" s="9">
        <v>0</v>
      </c>
      <c r="I56" s="9">
        <f t="shared" si="11"/>
        <v>165000</v>
      </c>
      <c r="J56" s="9">
        <f t="shared" si="12"/>
        <v>180000</v>
      </c>
      <c r="K56" s="9">
        <f t="shared" si="13"/>
        <v>1980000</v>
      </c>
      <c r="L56" s="9">
        <f t="shared" si="7"/>
        <v>4100000</v>
      </c>
      <c r="M56" s="9">
        <v>0</v>
      </c>
      <c r="N56" s="9">
        <f t="shared" si="8"/>
        <v>1644600</v>
      </c>
      <c r="O56" s="9">
        <v>11000</v>
      </c>
      <c r="P56" s="8">
        <f t="shared" si="2"/>
        <v>1633600</v>
      </c>
      <c r="Q56" s="9">
        <f t="shared" si="3"/>
        <v>4642801</v>
      </c>
      <c r="R56" s="9">
        <f t="shared" si="10"/>
        <v>4866400</v>
      </c>
      <c r="S56" s="9">
        <f t="shared" si="5"/>
        <v>223599</v>
      </c>
      <c r="T56" s="10">
        <f t="shared" si="6"/>
        <v>-4.5947517672201217</v>
      </c>
    </row>
    <row r="57" spans="1:20" x14ac:dyDescent="0.3">
      <c r="A57" s="6" t="s">
        <v>52</v>
      </c>
      <c r="B57" s="7">
        <v>2</v>
      </c>
      <c r="C57" s="8">
        <v>7000000</v>
      </c>
      <c r="D57" s="9">
        <f t="shared" si="0"/>
        <v>84000</v>
      </c>
      <c r="E57" s="9">
        <v>544700</v>
      </c>
      <c r="F57" s="9">
        <v>1387336</v>
      </c>
      <c r="G57" s="8">
        <f t="shared" si="1"/>
        <v>2016036</v>
      </c>
      <c r="H57" s="9">
        <v>0</v>
      </c>
      <c r="I57" s="9">
        <f t="shared" si="11"/>
        <v>165000</v>
      </c>
      <c r="J57" s="9">
        <f t="shared" si="12"/>
        <v>180000</v>
      </c>
      <c r="K57" s="9">
        <f t="shared" si="13"/>
        <v>1980000</v>
      </c>
      <c r="L57" s="9">
        <f t="shared" si="7"/>
        <v>4600000</v>
      </c>
      <c r="M57" s="9">
        <v>0</v>
      </c>
      <c r="N57" s="9">
        <f t="shared" si="8"/>
        <v>1779600</v>
      </c>
      <c r="O57" s="9">
        <v>11000</v>
      </c>
      <c r="P57" s="8">
        <f t="shared" si="2"/>
        <v>1768600</v>
      </c>
      <c r="Q57" s="9">
        <f t="shared" si="3"/>
        <v>4983964</v>
      </c>
      <c r="R57" s="9">
        <f t="shared" si="10"/>
        <v>5231400</v>
      </c>
      <c r="S57" s="9">
        <f t="shared" si="5"/>
        <v>247436</v>
      </c>
      <c r="T57" s="10">
        <f t="shared" si="6"/>
        <v>-4.7298237565470043</v>
      </c>
    </row>
    <row r="58" spans="1:20" x14ac:dyDescent="0.3">
      <c r="A58" s="6" t="s">
        <v>53</v>
      </c>
      <c r="B58" s="7">
        <v>2</v>
      </c>
      <c r="C58" s="8">
        <v>7500000</v>
      </c>
      <c r="D58" s="9">
        <f t="shared" si="0"/>
        <v>90000</v>
      </c>
      <c r="E58" s="9">
        <v>584700</v>
      </c>
      <c r="F58" s="9">
        <v>1500174</v>
      </c>
      <c r="G58" s="8">
        <f t="shared" si="1"/>
        <v>2174874</v>
      </c>
      <c r="H58" s="9">
        <v>0</v>
      </c>
      <c r="I58" s="9">
        <f t="shared" si="11"/>
        <v>165000</v>
      </c>
      <c r="J58" s="9">
        <f t="shared" si="12"/>
        <v>180000</v>
      </c>
      <c r="K58" s="9">
        <f t="shared" si="13"/>
        <v>1980000</v>
      </c>
      <c r="L58" s="9">
        <f t="shared" si="7"/>
        <v>5100000</v>
      </c>
      <c r="M58" s="9">
        <v>0</v>
      </c>
      <c r="N58" s="9">
        <f t="shared" si="8"/>
        <v>1914600</v>
      </c>
      <c r="O58" s="9">
        <v>11000</v>
      </c>
      <c r="P58" s="8">
        <f t="shared" si="2"/>
        <v>1903600</v>
      </c>
      <c r="Q58" s="9">
        <f t="shared" si="3"/>
        <v>5325126</v>
      </c>
      <c r="R58" s="9">
        <f t="shared" si="10"/>
        <v>5596400</v>
      </c>
      <c r="S58" s="9">
        <f t="shared" si="5"/>
        <v>271274</v>
      </c>
      <c r="T58" s="10">
        <f t="shared" si="6"/>
        <v>-4.8472946894432134</v>
      </c>
    </row>
    <row r="59" spans="1:20" x14ac:dyDescent="0.3">
      <c r="A59" s="12" t="s">
        <v>54</v>
      </c>
      <c r="B59" s="13">
        <v>2</v>
      </c>
      <c r="C59" s="5">
        <v>8000000</v>
      </c>
      <c r="D59" s="14">
        <f t="shared" si="0"/>
        <v>96000</v>
      </c>
      <c r="E59" s="14">
        <v>624700</v>
      </c>
      <c r="F59" s="14">
        <v>1613011</v>
      </c>
      <c r="G59" s="5">
        <f t="shared" si="1"/>
        <v>2333711</v>
      </c>
      <c r="H59" s="9">
        <v>0</v>
      </c>
      <c r="I59" s="9">
        <f t="shared" si="11"/>
        <v>165000</v>
      </c>
      <c r="J59" s="9">
        <f t="shared" si="12"/>
        <v>180000</v>
      </c>
      <c r="K59" s="9">
        <f t="shared" si="13"/>
        <v>1980000</v>
      </c>
      <c r="L59" s="9">
        <f t="shared" si="7"/>
        <v>5600000</v>
      </c>
      <c r="M59" s="9">
        <f t="shared" ref="M59:M74" si="14">+C59-8000000</f>
        <v>0</v>
      </c>
      <c r="N59" s="9">
        <f t="shared" si="8"/>
        <v>2049600</v>
      </c>
      <c r="O59" s="9">
        <v>11000</v>
      </c>
      <c r="P59" s="5">
        <f t="shared" si="2"/>
        <v>2038600</v>
      </c>
      <c r="Q59" s="9">
        <f t="shared" si="3"/>
        <v>5666289</v>
      </c>
      <c r="R59" s="9">
        <f t="shared" si="10"/>
        <v>5961400</v>
      </c>
      <c r="S59" s="9">
        <f t="shared" si="5"/>
        <v>295111</v>
      </c>
      <c r="T59" s="10">
        <f t="shared" si="6"/>
        <v>-4.9503640084543905</v>
      </c>
    </row>
    <row r="60" spans="1:20" x14ac:dyDescent="0.3">
      <c r="A60" s="12" t="s">
        <v>55</v>
      </c>
      <c r="B60" s="13">
        <v>2</v>
      </c>
      <c r="C60" s="5">
        <v>8000001</v>
      </c>
      <c r="D60" s="14">
        <f t="shared" si="0"/>
        <v>96000.012000000002</v>
      </c>
      <c r="E60" s="14">
        <v>624700</v>
      </c>
      <c r="F60" s="14">
        <v>1613011</v>
      </c>
      <c r="G60" s="5">
        <f t="shared" si="1"/>
        <v>2333711.0120000001</v>
      </c>
      <c r="H60" s="9">
        <v>0</v>
      </c>
      <c r="I60" s="9">
        <f t="shared" si="11"/>
        <v>165000</v>
      </c>
      <c r="J60" s="9">
        <f t="shared" si="12"/>
        <v>180000</v>
      </c>
      <c r="K60" s="9">
        <f t="shared" si="13"/>
        <v>1980000</v>
      </c>
      <c r="L60" s="9">
        <f t="shared" si="7"/>
        <v>5600000</v>
      </c>
      <c r="M60" s="9">
        <f t="shared" si="14"/>
        <v>1</v>
      </c>
      <c r="N60" s="9">
        <f t="shared" si="8"/>
        <v>2049600.32</v>
      </c>
      <c r="O60" s="9">
        <v>11000</v>
      </c>
      <c r="P60" s="5">
        <f t="shared" si="2"/>
        <v>2038600.32</v>
      </c>
      <c r="Q60" s="9">
        <f t="shared" si="3"/>
        <v>5666289.9879999999</v>
      </c>
      <c r="R60" s="9">
        <f t="shared" si="10"/>
        <v>5961400.6799999997</v>
      </c>
      <c r="S60" s="9">
        <f t="shared" si="5"/>
        <v>295110.69199999981</v>
      </c>
      <c r="T60" s="10">
        <f t="shared" si="6"/>
        <v>-4.9503582772094399</v>
      </c>
    </row>
    <row r="61" spans="1:20" x14ac:dyDescent="0.3">
      <c r="A61" s="6" t="s">
        <v>56</v>
      </c>
      <c r="B61" s="7">
        <v>2</v>
      </c>
      <c r="C61" s="8">
        <v>9000000</v>
      </c>
      <c r="D61" s="9">
        <f t="shared" si="0"/>
        <v>108000</v>
      </c>
      <c r="E61" s="9">
        <v>704700</v>
      </c>
      <c r="F61" s="9">
        <v>1838686</v>
      </c>
      <c r="G61" s="8">
        <f t="shared" si="1"/>
        <v>2651386</v>
      </c>
      <c r="H61" s="9">
        <v>0</v>
      </c>
      <c r="I61" s="9">
        <f t="shared" si="11"/>
        <v>165000</v>
      </c>
      <c r="J61" s="9">
        <f t="shared" si="12"/>
        <v>180000</v>
      </c>
      <c r="K61" s="9">
        <f t="shared" si="13"/>
        <v>1980000</v>
      </c>
      <c r="L61" s="9">
        <f t="shared" si="7"/>
        <v>5600000</v>
      </c>
      <c r="M61" s="9">
        <f t="shared" si="14"/>
        <v>1000000</v>
      </c>
      <c r="N61" s="9">
        <f t="shared" si="8"/>
        <v>2369600</v>
      </c>
      <c r="O61" s="9">
        <v>11000</v>
      </c>
      <c r="P61" s="8">
        <f t="shared" si="2"/>
        <v>2358600</v>
      </c>
      <c r="Q61" s="9">
        <f t="shared" si="3"/>
        <v>6348614</v>
      </c>
      <c r="R61" s="9">
        <f t="shared" si="10"/>
        <v>6641400</v>
      </c>
      <c r="S61" s="9">
        <f t="shared" si="5"/>
        <v>292786</v>
      </c>
      <c r="T61" s="10">
        <f t="shared" si="6"/>
        <v>-4.4084982082091129</v>
      </c>
    </row>
    <row r="62" spans="1:20" x14ac:dyDescent="0.3">
      <c r="A62" s="6" t="s">
        <v>57</v>
      </c>
      <c r="B62" s="7">
        <v>2</v>
      </c>
      <c r="C62" s="8">
        <v>10000000</v>
      </c>
      <c r="D62" s="9">
        <f t="shared" si="0"/>
        <v>120000</v>
      </c>
      <c r="E62" s="9">
        <v>784700</v>
      </c>
      <c r="F62" s="9">
        <v>2064361</v>
      </c>
      <c r="G62" s="8">
        <f t="shared" si="1"/>
        <v>2969061</v>
      </c>
      <c r="H62" s="9">
        <v>0</v>
      </c>
      <c r="I62" s="9">
        <f t="shared" si="11"/>
        <v>165000</v>
      </c>
      <c r="J62" s="9">
        <f t="shared" si="12"/>
        <v>180000</v>
      </c>
      <c r="K62" s="9">
        <f t="shared" si="13"/>
        <v>1980000</v>
      </c>
      <c r="L62" s="9">
        <f t="shared" si="7"/>
        <v>5600000</v>
      </c>
      <c r="M62" s="9">
        <f t="shared" si="14"/>
        <v>2000000</v>
      </c>
      <c r="N62" s="9">
        <f t="shared" si="8"/>
        <v>2689600</v>
      </c>
      <c r="O62" s="9">
        <v>11000</v>
      </c>
      <c r="P62" s="8">
        <f t="shared" si="2"/>
        <v>2678600</v>
      </c>
      <c r="Q62" s="9">
        <f t="shared" si="3"/>
        <v>7030939</v>
      </c>
      <c r="R62" s="9">
        <f t="shared" si="10"/>
        <v>7321400</v>
      </c>
      <c r="S62" s="9">
        <f t="shared" si="5"/>
        <v>290461</v>
      </c>
      <c r="T62" s="10">
        <f t="shared" si="6"/>
        <v>-3.9672876772202041</v>
      </c>
    </row>
    <row r="63" spans="1:20" x14ac:dyDescent="0.3">
      <c r="A63" s="6" t="s">
        <v>58</v>
      </c>
      <c r="B63" s="7">
        <v>2</v>
      </c>
      <c r="C63" s="8">
        <v>11000000</v>
      </c>
      <c r="D63" s="9">
        <f t="shared" si="0"/>
        <v>132000</v>
      </c>
      <c r="E63" s="9">
        <v>864700</v>
      </c>
      <c r="F63" s="9">
        <v>2290036</v>
      </c>
      <c r="G63" s="8">
        <f t="shared" si="1"/>
        <v>3286736</v>
      </c>
      <c r="H63" s="9">
        <v>0</v>
      </c>
      <c r="I63" s="9">
        <f t="shared" si="11"/>
        <v>165000</v>
      </c>
      <c r="J63" s="9">
        <f t="shared" si="12"/>
        <v>180000</v>
      </c>
      <c r="K63" s="9">
        <f t="shared" si="13"/>
        <v>1980000</v>
      </c>
      <c r="L63" s="9">
        <f t="shared" si="7"/>
        <v>5600000</v>
      </c>
      <c r="M63" s="9">
        <f t="shared" si="14"/>
        <v>3000000</v>
      </c>
      <c r="N63" s="9">
        <f t="shared" si="8"/>
        <v>3009600</v>
      </c>
      <c r="O63" s="9">
        <v>11000</v>
      </c>
      <c r="P63" s="8">
        <f t="shared" si="2"/>
        <v>2998600</v>
      </c>
      <c r="Q63" s="9">
        <f t="shared" si="3"/>
        <v>7713264</v>
      </c>
      <c r="R63" s="9">
        <f t="shared" si="10"/>
        <v>8001400</v>
      </c>
      <c r="S63" s="9">
        <f t="shared" si="5"/>
        <v>288136</v>
      </c>
      <c r="T63" s="10">
        <f t="shared" si="6"/>
        <v>-3.6010698127827632</v>
      </c>
    </row>
    <row r="64" spans="1:20" x14ac:dyDescent="0.3">
      <c r="A64" s="6" t="s">
        <v>59</v>
      </c>
      <c r="B64" s="7">
        <v>2</v>
      </c>
      <c r="C64" s="8">
        <v>12000000</v>
      </c>
      <c r="D64" s="9">
        <f t="shared" si="0"/>
        <v>144000</v>
      </c>
      <c r="E64" s="9">
        <v>944700</v>
      </c>
      <c r="F64" s="9">
        <v>2515711</v>
      </c>
      <c r="G64" s="8">
        <f t="shared" si="1"/>
        <v>3604411</v>
      </c>
      <c r="H64" s="9">
        <v>0</v>
      </c>
      <c r="I64" s="9">
        <f t="shared" si="11"/>
        <v>165000</v>
      </c>
      <c r="J64" s="9">
        <f t="shared" si="12"/>
        <v>180000</v>
      </c>
      <c r="K64" s="9">
        <f t="shared" si="13"/>
        <v>1980000</v>
      </c>
      <c r="L64" s="9">
        <f t="shared" si="7"/>
        <v>5600000</v>
      </c>
      <c r="M64" s="9">
        <f t="shared" si="14"/>
        <v>4000000</v>
      </c>
      <c r="N64" s="9">
        <f t="shared" si="8"/>
        <v>3329600</v>
      </c>
      <c r="O64" s="9">
        <v>11000</v>
      </c>
      <c r="P64" s="8">
        <f t="shared" si="2"/>
        <v>3318600</v>
      </c>
      <c r="Q64" s="9">
        <f t="shared" si="3"/>
        <v>8395589</v>
      </c>
      <c r="R64" s="9">
        <f t="shared" si="10"/>
        <v>8681400</v>
      </c>
      <c r="S64" s="9">
        <f t="shared" si="5"/>
        <v>285811</v>
      </c>
      <c r="T64" s="10">
        <f t="shared" si="6"/>
        <v>-3.2922224525998112</v>
      </c>
    </row>
    <row r="65" spans="1:20" x14ac:dyDescent="0.3">
      <c r="A65" s="6" t="s">
        <v>60</v>
      </c>
      <c r="B65" s="7">
        <v>2</v>
      </c>
      <c r="C65" s="8">
        <v>13000000</v>
      </c>
      <c r="D65" s="9">
        <f t="shared" si="0"/>
        <v>156000</v>
      </c>
      <c r="E65" s="9">
        <v>1024700</v>
      </c>
      <c r="F65" s="9">
        <v>2741386</v>
      </c>
      <c r="G65" s="8">
        <f t="shared" si="1"/>
        <v>3922086</v>
      </c>
      <c r="H65" s="9">
        <v>0</v>
      </c>
      <c r="I65" s="9">
        <f t="shared" si="11"/>
        <v>165000</v>
      </c>
      <c r="J65" s="9">
        <f t="shared" si="12"/>
        <v>180000</v>
      </c>
      <c r="K65" s="9">
        <f t="shared" si="13"/>
        <v>1980000</v>
      </c>
      <c r="L65" s="9">
        <f t="shared" si="7"/>
        <v>5600000</v>
      </c>
      <c r="M65" s="9">
        <f t="shared" si="14"/>
        <v>5000000</v>
      </c>
      <c r="N65" s="9">
        <f t="shared" si="8"/>
        <v>3649600</v>
      </c>
      <c r="O65" s="9">
        <v>11000</v>
      </c>
      <c r="P65" s="8">
        <f t="shared" si="2"/>
        <v>3638600</v>
      </c>
      <c r="Q65" s="9">
        <f t="shared" si="3"/>
        <v>9077914</v>
      </c>
      <c r="R65" s="9">
        <f t="shared" si="10"/>
        <v>9361400</v>
      </c>
      <c r="S65" s="9">
        <f t="shared" si="5"/>
        <v>283486</v>
      </c>
      <c r="T65" s="10">
        <f t="shared" si="6"/>
        <v>-3.0282436387719787</v>
      </c>
    </row>
    <row r="66" spans="1:20" x14ac:dyDescent="0.3">
      <c r="A66" s="6" t="s">
        <v>61</v>
      </c>
      <c r="B66" s="7">
        <v>2</v>
      </c>
      <c r="C66" s="8">
        <v>14000000</v>
      </c>
      <c r="D66" s="9">
        <f t="shared" si="0"/>
        <v>168000</v>
      </c>
      <c r="E66" s="9">
        <v>1104700</v>
      </c>
      <c r="F66" s="9">
        <v>2967061</v>
      </c>
      <c r="G66" s="8">
        <f t="shared" si="1"/>
        <v>4239761</v>
      </c>
      <c r="H66" s="9">
        <v>0</v>
      </c>
      <c r="I66" s="9">
        <f t="shared" si="11"/>
        <v>165000</v>
      </c>
      <c r="J66" s="9">
        <f t="shared" si="12"/>
        <v>180000</v>
      </c>
      <c r="K66" s="9">
        <f t="shared" si="13"/>
        <v>1980000</v>
      </c>
      <c r="L66" s="9">
        <f t="shared" si="7"/>
        <v>5600000</v>
      </c>
      <c r="M66" s="9">
        <f t="shared" si="14"/>
        <v>6000000</v>
      </c>
      <c r="N66" s="9">
        <f t="shared" si="8"/>
        <v>3969600</v>
      </c>
      <c r="O66" s="9">
        <v>11000</v>
      </c>
      <c r="P66" s="8">
        <f>+N66-O66</f>
        <v>3958600</v>
      </c>
      <c r="Q66" s="9">
        <f t="shared" si="3"/>
        <v>9760239</v>
      </c>
      <c r="R66" s="9">
        <f t="shared" si="10"/>
        <v>10041400</v>
      </c>
      <c r="S66" s="9">
        <f t="shared" si="5"/>
        <v>281161</v>
      </c>
      <c r="T66" s="10">
        <f t="shared" si="6"/>
        <v>-2.8000179257872406</v>
      </c>
    </row>
    <row r="67" spans="1:20" x14ac:dyDescent="0.3">
      <c r="A67" s="6" t="s">
        <v>62</v>
      </c>
      <c r="B67" s="7">
        <v>2</v>
      </c>
      <c r="C67" s="8">
        <v>15000000</v>
      </c>
      <c r="D67" s="9">
        <f t="shared" si="0"/>
        <v>180000</v>
      </c>
      <c r="E67" s="9">
        <v>1184700</v>
      </c>
      <c r="F67" s="9">
        <v>3192736</v>
      </c>
      <c r="G67" s="8">
        <f t="shared" si="1"/>
        <v>4557436</v>
      </c>
      <c r="H67" s="9">
        <v>0</v>
      </c>
      <c r="I67" s="9">
        <f t="shared" si="11"/>
        <v>165000</v>
      </c>
      <c r="J67" s="9">
        <f t="shared" si="12"/>
        <v>180000</v>
      </c>
      <c r="K67" s="9">
        <f t="shared" si="13"/>
        <v>1980000</v>
      </c>
      <c r="L67" s="9">
        <f t="shared" si="7"/>
        <v>5600000</v>
      </c>
      <c r="M67" s="9">
        <f t="shared" si="14"/>
        <v>7000000</v>
      </c>
      <c r="N67" s="9">
        <f t="shared" si="8"/>
        <v>4289600</v>
      </c>
      <c r="O67" s="9">
        <v>11000</v>
      </c>
      <c r="P67" s="8">
        <f t="shared" si="2"/>
        <v>4278600</v>
      </c>
      <c r="Q67" s="9">
        <f t="shared" si="3"/>
        <v>10442564</v>
      </c>
      <c r="R67" s="9">
        <f t="shared" si="10"/>
        <v>10721400</v>
      </c>
      <c r="S67" s="9">
        <f t="shared" si="5"/>
        <v>278836</v>
      </c>
      <c r="T67" s="10">
        <f t="shared" si="6"/>
        <v>-2.6007424403529389</v>
      </c>
    </row>
    <row r="68" spans="1:20" x14ac:dyDescent="0.3">
      <c r="A68" s="6" t="s">
        <v>63</v>
      </c>
      <c r="B68" s="7">
        <v>2</v>
      </c>
      <c r="C68" s="8">
        <v>16000000</v>
      </c>
      <c r="D68" s="9">
        <f t="shared" si="0"/>
        <v>192000</v>
      </c>
      <c r="E68" s="9">
        <v>1264700</v>
      </c>
      <c r="F68" s="9">
        <v>3418411</v>
      </c>
      <c r="G68" s="8">
        <f t="shared" si="1"/>
        <v>4875111</v>
      </c>
      <c r="H68" s="9">
        <v>0</v>
      </c>
      <c r="I68" s="9">
        <f t="shared" si="11"/>
        <v>165000</v>
      </c>
      <c r="J68" s="9">
        <f t="shared" si="12"/>
        <v>180000</v>
      </c>
      <c r="K68" s="9">
        <f t="shared" si="13"/>
        <v>1980000</v>
      </c>
      <c r="L68" s="9">
        <f t="shared" si="7"/>
        <v>5600000</v>
      </c>
      <c r="M68" s="9">
        <f t="shared" si="14"/>
        <v>8000000</v>
      </c>
      <c r="N68" s="9">
        <f t="shared" si="8"/>
        <v>4609600</v>
      </c>
      <c r="O68" s="9">
        <v>11000</v>
      </c>
      <c r="P68" s="8">
        <f t="shared" si="2"/>
        <v>4598600</v>
      </c>
      <c r="Q68" s="9">
        <f t="shared" si="3"/>
        <v>11124889</v>
      </c>
      <c r="R68" s="9">
        <f t="shared" si="10"/>
        <v>11401400</v>
      </c>
      <c r="S68" s="9">
        <f t="shared" si="5"/>
        <v>276511</v>
      </c>
      <c r="T68" s="10">
        <f t="shared" si="6"/>
        <v>-2.4252372515655969</v>
      </c>
    </row>
    <row r="69" spans="1:20" x14ac:dyDescent="0.3">
      <c r="A69" s="6" t="s">
        <v>64</v>
      </c>
      <c r="B69" s="7">
        <v>2</v>
      </c>
      <c r="C69" s="8">
        <v>17000000</v>
      </c>
      <c r="D69" s="9">
        <f t="shared" si="0"/>
        <v>204000</v>
      </c>
      <c r="E69" s="9">
        <v>1344700</v>
      </c>
      <c r="F69" s="9">
        <v>3644086</v>
      </c>
      <c r="G69" s="8">
        <f t="shared" si="1"/>
        <v>5192786</v>
      </c>
      <c r="H69" s="9">
        <v>0</v>
      </c>
      <c r="I69" s="9">
        <f t="shared" si="11"/>
        <v>165000</v>
      </c>
      <c r="J69" s="9">
        <f t="shared" si="12"/>
        <v>180000</v>
      </c>
      <c r="K69" s="9">
        <f t="shared" si="13"/>
        <v>1980000</v>
      </c>
      <c r="L69" s="9">
        <f t="shared" si="7"/>
        <v>5600000</v>
      </c>
      <c r="M69" s="9">
        <f t="shared" si="14"/>
        <v>9000000</v>
      </c>
      <c r="N69" s="9">
        <f t="shared" si="8"/>
        <v>4929600</v>
      </c>
      <c r="O69" s="9">
        <v>11000</v>
      </c>
      <c r="P69" s="8">
        <f t="shared" si="2"/>
        <v>4918600</v>
      </c>
      <c r="Q69" s="9">
        <f t="shared" si="3"/>
        <v>11807214</v>
      </c>
      <c r="R69" s="9">
        <f t="shared" si="10"/>
        <v>12081400</v>
      </c>
      <c r="S69" s="9">
        <f t="shared" si="5"/>
        <v>274186</v>
      </c>
      <c r="T69" s="10">
        <f t="shared" si="6"/>
        <v>-2.269488635423047</v>
      </c>
    </row>
    <row r="70" spans="1:20" x14ac:dyDescent="0.3">
      <c r="A70" s="6" t="s">
        <v>65</v>
      </c>
      <c r="B70" s="7">
        <v>2</v>
      </c>
      <c r="C70" s="8">
        <v>18000000</v>
      </c>
      <c r="D70" s="9">
        <f t="shared" si="0"/>
        <v>216000</v>
      </c>
      <c r="E70" s="9">
        <v>1424700</v>
      </c>
      <c r="F70" s="9">
        <v>3869761</v>
      </c>
      <c r="G70" s="8">
        <f t="shared" si="1"/>
        <v>5510461</v>
      </c>
      <c r="H70" s="9">
        <v>0</v>
      </c>
      <c r="I70" s="9">
        <f t="shared" si="11"/>
        <v>165000</v>
      </c>
      <c r="J70" s="9">
        <f t="shared" si="12"/>
        <v>180000</v>
      </c>
      <c r="K70" s="9">
        <f t="shared" si="13"/>
        <v>1980000</v>
      </c>
      <c r="L70" s="9">
        <f t="shared" si="7"/>
        <v>5600000</v>
      </c>
      <c r="M70" s="9">
        <f t="shared" si="14"/>
        <v>10000000</v>
      </c>
      <c r="N70" s="9">
        <f t="shared" si="8"/>
        <v>5249600</v>
      </c>
      <c r="O70" s="9">
        <v>11000</v>
      </c>
      <c r="P70" s="8">
        <f t="shared" si="2"/>
        <v>5238600</v>
      </c>
      <c r="Q70" s="9">
        <f t="shared" si="3"/>
        <v>12489539</v>
      </c>
      <c r="R70" s="9">
        <f t="shared" si="10"/>
        <v>12761400</v>
      </c>
      <c r="S70" s="9">
        <f t="shared" si="5"/>
        <v>271861</v>
      </c>
      <c r="T70" s="10">
        <f t="shared" si="6"/>
        <v>-2.1303383641293272</v>
      </c>
    </row>
    <row r="71" spans="1:20" x14ac:dyDescent="0.3">
      <c r="A71" s="6" t="s">
        <v>66</v>
      </c>
      <c r="B71" s="7">
        <v>2</v>
      </c>
      <c r="C71" s="8">
        <v>19000000</v>
      </c>
      <c r="D71" s="9">
        <f t="shared" si="0"/>
        <v>228000</v>
      </c>
      <c r="E71" s="9">
        <v>1504700</v>
      </c>
      <c r="F71" s="9">
        <v>4095436</v>
      </c>
      <c r="G71" s="8">
        <f t="shared" si="1"/>
        <v>5828136</v>
      </c>
      <c r="H71" s="9">
        <v>0</v>
      </c>
      <c r="I71" s="9">
        <f t="shared" si="11"/>
        <v>165000</v>
      </c>
      <c r="J71" s="9">
        <f t="shared" si="12"/>
        <v>180000</v>
      </c>
      <c r="K71" s="9">
        <f t="shared" si="13"/>
        <v>1980000</v>
      </c>
      <c r="L71" s="9">
        <f t="shared" si="7"/>
        <v>5600000</v>
      </c>
      <c r="M71" s="9">
        <f t="shared" si="14"/>
        <v>11000000</v>
      </c>
      <c r="N71" s="9">
        <f t="shared" si="8"/>
        <v>5569600</v>
      </c>
      <c r="O71" s="9">
        <v>11000</v>
      </c>
      <c r="P71" s="8">
        <f t="shared" si="2"/>
        <v>5558600</v>
      </c>
      <c r="Q71" s="9">
        <f t="shared" si="3"/>
        <v>13171864</v>
      </c>
      <c r="R71" s="9">
        <f t="shared" si="10"/>
        <v>13441400</v>
      </c>
      <c r="S71" s="9">
        <f t="shared" si="5"/>
        <v>269536</v>
      </c>
      <c r="T71" s="10">
        <f t="shared" si="6"/>
        <v>-2.0052673084648918</v>
      </c>
    </row>
    <row r="72" spans="1:20" x14ac:dyDescent="0.3">
      <c r="A72" s="6" t="s">
        <v>67</v>
      </c>
      <c r="B72" s="7">
        <v>2</v>
      </c>
      <c r="C72" s="8">
        <v>20000000</v>
      </c>
      <c r="D72" s="9">
        <f t="shared" si="0"/>
        <v>240000</v>
      </c>
      <c r="E72" s="9">
        <v>1584700</v>
      </c>
      <c r="F72" s="9">
        <v>4321111</v>
      </c>
      <c r="G72" s="8">
        <f t="shared" si="1"/>
        <v>6145811</v>
      </c>
      <c r="H72" s="9">
        <v>0</v>
      </c>
      <c r="I72" s="9">
        <f t="shared" si="11"/>
        <v>165000</v>
      </c>
      <c r="J72" s="9">
        <f t="shared" si="12"/>
        <v>180000</v>
      </c>
      <c r="K72" s="9">
        <f t="shared" si="13"/>
        <v>1980000</v>
      </c>
      <c r="L72" s="9">
        <f t="shared" si="7"/>
        <v>5600000</v>
      </c>
      <c r="M72" s="9">
        <f t="shared" si="14"/>
        <v>12000000</v>
      </c>
      <c r="N72" s="9">
        <f t="shared" si="8"/>
        <v>5889600</v>
      </c>
      <c r="O72" s="9">
        <v>11000</v>
      </c>
      <c r="P72" s="8">
        <f t="shared" si="2"/>
        <v>5878600</v>
      </c>
      <c r="Q72" s="9">
        <f t="shared" si="3"/>
        <v>13854189</v>
      </c>
      <c r="R72" s="9">
        <f t="shared" si="10"/>
        <v>14121400</v>
      </c>
      <c r="S72" s="9">
        <f t="shared" si="5"/>
        <v>267211</v>
      </c>
      <c r="T72" s="10">
        <f t="shared" si="6"/>
        <v>-1.8922415624513151</v>
      </c>
    </row>
    <row r="73" spans="1:20" x14ac:dyDescent="0.3">
      <c r="A73" s="6" t="s">
        <v>68</v>
      </c>
      <c r="B73" s="7">
        <v>2</v>
      </c>
      <c r="C73" s="8">
        <v>25000000</v>
      </c>
      <c r="D73" s="9">
        <f t="shared" si="0"/>
        <v>300000</v>
      </c>
      <c r="E73" s="9">
        <v>1984700</v>
      </c>
      <c r="F73" s="9">
        <v>5449486</v>
      </c>
      <c r="G73" s="8">
        <f t="shared" si="1"/>
        <v>7734186</v>
      </c>
      <c r="H73" s="9">
        <v>0</v>
      </c>
      <c r="I73" s="9">
        <f t="shared" si="11"/>
        <v>165000</v>
      </c>
      <c r="J73" s="9">
        <f t="shared" si="12"/>
        <v>180000</v>
      </c>
      <c r="K73" s="9">
        <f t="shared" si="13"/>
        <v>1980000</v>
      </c>
      <c r="L73" s="9">
        <f t="shared" si="7"/>
        <v>5600000</v>
      </c>
      <c r="M73" s="9">
        <f t="shared" si="14"/>
        <v>17000000</v>
      </c>
      <c r="N73" s="9">
        <f t="shared" si="8"/>
        <v>7489600</v>
      </c>
      <c r="O73" s="9">
        <v>11000</v>
      </c>
      <c r="P73" s="8">
        <f t="shared" si="2"/>
        <v>7478600</v>
      </c>
      <c r="Q73" s="9">
        <f t="shared" si="3"/>
        <v>17265814</v>
      </c>
      <c r="R73" s="9">
        <f t="shared" si="10"/>
        <v>17521400</v>
      </c>
      <c r="S73" s="9">
        <f t="shared" si="5"/>
        <v>255586</v>
      </c>
      <c r="T73" s="10">
        <f t="shared" si="6"/>
        <v>-1.4587076375175498</v>
      </c>
    </row>
    <row r="74" spans="1:20" x14ac:dyDescent="0.3">
      <c r="A74" s="6" t="s">
        <v>69</v>
      </c>
      <c r="B74" s="7">
        <v>2</v>
      </c>
      <c r="C74" s="8">
        <v>30000000</v>
      </c>
      <c r="D74" s="9">
        <f>+C74*1.2%</f>
        <v>360000</v>
      </c>
      <c r="E74" s="9">
        <v>2384700</v>
      </c>
      <c r="F74" s="9">
        <v>6577861</v>
      </c>
      <c r="G74" s="8">
        <f>+D74+E74+F74</f>
        <v>9322561</v>
      </c>
      <c r="H74" s="9">
        <v>0</v>
      </c>
      <c r="I74" s="9">
        <f t="shared" si="11"/>
        <v>165000</v>
      </c>
      <c r="J74" s="9">
        <f t="shared" si="12"/>
        <v>180000</v>
      </c>
      <c r="K74" s="9">
        <f t="shared" si="13"/>
        <v>1980000</v>
      </c>
      <c r="L74" s="9">
        <f>IF(C74&lt;2400000,0,MIN(C74,8000000)-2400000)</f>
        <v>5600000</v>
      </c>
      <c r="M74" s="9">
        <f t="shared" si="14"/>
        <v>22000000</v>
      </c>
      <c r="N74" s="9">
        <f>0+(I74*16%)+(J74*20%)+(K74*24%)+(L74*27%)+(M74*32%)</f>
        <v>9089600</v>
      </c>
      <c r="O74" s="9">
        <v>11000</v>
      </c>
      <c r="P74" s="8">
        <f>+N74-O74</f>
        <v>9078600</v>
      </c>
      <c r="Q74" s="9">
        <f t="shared" ref="Q74" si="15">+C74-G74</f>
        <v>20677439</v>
      </c>
      <c r="R74" s="9">
        <f t="shared" si="10"/>
        <v>20921400</v>
      </c>
      <c r="S74" s="9">
        <f t="shared" ref="S74" si="16">+R74-Q74</f>
        <v>243961</v>
      </c>
      <c r="T74" s="10">
        <f t="shared" ref="T74" si="17">+(Q74-R74)/R74*100</f>
        <v>-1.1660835316948197</v>
      </c>
    </row>
  </sheetData>
  <mergeCells count="16">
    <mergeCell ref="A6:A8"/>
    <mergeCell ref="B6:B8"/>
    <mergeCell ref="C6:C8"/>
    <mergeCell ref="D6:G6"/>
    <mergeCell ref="H6:P6"/>
    <mergeCell ref="Q6:Q8"/>
    <mergeCell ref="R6:R8"/>
    <mergeCell ref="S6:S8"/>
    <mergeCell ref="T6:T8"/>
    <mergeCell ref="D7:D8"/>
    <mergeCell ref="E7:E8"/>
    <mergeCell ref="F7:F8"/>
    <mergeCell ref="G7:G8"/>
    <mergeCell ref="N7:N8"/>
    <mergeCell ref="O7:O8"/>
    <mergeCell ref="P7:P8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9F452E-C0AA-476D-BC50-09AF4740D0F4}">
  <dimension ref="A1"/>
  <sheetViews>
    <sheetView topLeftCell="A10" zoomScale="70" zoomScaleNormal="70" workbookViewId="0"/>
  </sheetViews>
  <sheetFormatPr baseColWidth="10" defaultRowHeight="14.5" x14ac:dyDescent="0.35"/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9B962-34E8-480C-B83E-B3AF1A528AA4}">
  <dimension ref="A6:T74"/>
  <sheetViews>
    <sheetView zoomScaleNormal="100" workbookViewId="0">
      <pane ySplit="8" topLeftCell="A9" activePane="bottomLeft" state="frozen"/>
      <selection pane="bottomLeft" activeCell="E11" sqref="E11:E12"/>
    </sheetView>
  </sheetViews>
  <sheetFormatPr baseColWidth="10" defaultColWidth="11.54296875" defaultRowHeight="13" x14ac:dyDescent="0.3"/>
  <cols>
    <col min="1" max="1" width="7" style="11" bestFit="1" customWidth="1"/>
    <col min="2" max="2" width="9.453125" style="16" bestFit="1" customWidth="1"/>
    <col min="3" max="3" width="11.08984375" style="11" customWidth="1"/>
    <col min="4" max="4" width="8.90625" style="11" bestFit="1" customWidth="1"/>
    <col min="5" max="6" width="10.36328125" style="11" bestFit="1" customWidth="1"/>
    <col min="7" max="7" width="10.08984375" style="11" bestFit="1" customWidth="1"/>
    <col min="8" max="8" width="6.81640625" style="11" bestFit="1" customWidth="1"/>
    <col min="9" max="10" width="8.54296875" style="11" bestFit="1" customWidth="1"/>
    <col min="11" max="11" width="9" style="11" bestFit="1" customWidth="1"/>
    <col min="12" max="12" width="10" style="11" bestFit="1" customWidth="1"/>
    <col min="13" max="13" width="9.90625" style="11" bestFit="1" customWidth="1"/>
    <col min="14" max="14" width="12.54296875" style="17" bestFit="1" customWidth="1"/>
    <col min="15" max="15" width="15.08984375" style="11" bestFit="1" customWidth="1"/>
    <col min="16" max="16" width="12" style="11" customWidth="1"/>
    <col min="17" max="18" width="11.6328125" style="11" bestFit="1" customWidth="1"/>
    <col min="19" max="19" width="10.1796875" style="11" customWidth="1"/>
    <col min="20" max="20" width="8.6328125" style="11" customWidth="1"/>
    <col min="21" max="16384" width="11.54296875" style="11"/>
  </cols>
  <sheetData>
    <row r="6" spans="1:20" s="2" customFormat="1" ht="27" customHeight="1" x14ac:dyDescent="0.3">
      <c r="A6" s="26" t="s">
        <v>70</v>
      </c>
      <c r="B6" s="29" t="s">
        <v>3</v>
      </c>
      <c r="C6" s="32" t="s">
        <v>73</v>
      </c>
      <c r="D6" s="41" t="s">
        <v>71</v>
      </c>
      <c r="E6" s="42"/>
      <c r="F6" s="42"/>
      <c r="G6" s="43"/>
      <c r="H6" s="44" t="s">
        <v>72</v>
      </c>
      <c r="I6" s="45"/>
      <c r="J6" s="45"/>
      <c r="K6" s="45"/>
      <c r="L6" s="45"/>
      <c r="M6" s="45"/>
      <c r="N6" s="45"/>
      <c r="O6" s="45"/>
      <c r="P6" s="46"/>
      <c r="Q6" s="26" t="s">
        <v>86</v>
      </c>
      <c r="R6" s="26" t="s">
        <v>87</v>
      </c>
      <c r="S6" s="32" t="s">
        <v>88</v>
      </c>
      <c r="T6" s="32" t="s">
        <v>74</v>
      </c>
    </row>
    <row r="7" spans="1:20" s="2" customFormat="1" ht="38.4" customHeight="1" x14ac:dyDescent="0.3">
      <c r="A7" s="27"/>
      <c r="B7" s="30"/>
      <c r="C7" s="33"/>
      <c r="D7" s="47" t="s">
        <v>0</v>
      </c>
      <c r="E7" s="47" t="s">
        <v>1</v>
      </c>
      <c r="F7" s="47" t="s">
        <v>2</v>
      </c>
      <c r="G7" s="35" t="s">
        <v>81</v>
      </c>
      <c r="H7" s="3" t="s">
        <v>75</v>
      </c>
      <c r="I7" s="3" t="s">
        <v>76</v>
      </c>
      <c r="J7" s="3" t="s">
        <v>78</v>
      </c>
      <c r="K7" s="3" t="s">
        <v>77</v>
      </c>
      <c r="L7" s="3" t="s">
        <v>79</v>
      </c>
      <c r="M7" s="4" t="s">
        <v>80</v>
      </c>
      <c r="N7" s="37" t="s">
        <v>83</v>
      </c>
      <c r="O7" s="49" t="s">
        <v>84</v>
      </c>
      <c r="P7" s="35" t="s">
        <v>85</v>
      </c>
      <c r="Q7" s="27"/>
      <c r="R7" s="27"/>
      <c r="S7" s="33"/>
      <c r="T7" s="33"/>
    </row>
    <row r="8" spans="1:20" s="2" customFormat="1" x14ac:dyDescent="0.3">
      <c r="A8" s="28"/>
      <c r="B8" s="31"/>
      <c r="C8" s="34"/>
      <c r="D8" s="48"/>
      <c r="E8" s="48"/>
      <c r="F8" s="48"/>
      <c r="G8" s="36"/>
      <c r="H8" s="5">
        <v>75000</v>
      </c>
      <c r="I8" s="5">
        <f>240000-75000</f>
        <v>165000</v>
      </c>
      <c r="J8" s="5">
        <f>420000-240000</f>
        <v>180000</v>
      </c>
      <c r="K8" s="5">
        <f>2400000-420000</f>
        <v>1980000</v>
      </c>
      <c r="L8" s="5">
        <f>8000000-2400000</f>
        <v>5600000</v>
      </c>
      <c r="M8" s="5" t="s">
        <v>82</v>
      </c>
      <c r="N8" s="38"/>
      <c r="O8" s="49"/>
      <c r="P8" s="36"/>
      <c r="Q8" s="28"/>
      <c r="R8" s="28"/>
      <c r="S8" s="34"/>
      <c r="T8" s="34"/>
    </row>
    <row r="9" spans="1:20" x14ac:dyDescent="0.3">
      <c r="A9" s="6" t="s">
        <v>4</v>
      </c>
      <c r="B9" s="7">
        <v>2.5</v>
      </c>
      <c r="C9" s="8">
        <v>75000</v>
      </c>
      <c r="D9" s="9">
        <f t="shared" ref="D9:D73" si="0">+C9*1.2%</f>
        <v>900</v>
      </c>
      <c r="E9" s="9"/>
      <c r="F9" s="9"/>
      <c r="G9" s="8"/>
      <c r="H9" s="9"/>
      <c r="I9" s="9"/>
      <c r="J9" s="9"/>
      <c r="K9" s="9"/>
      <c r="L9" s="9"/>
      <c r="M9" s="9"/>
      <c r="N9" s="9"/>
      <c r="O9" s="9"/>
      <c r="P9" s="8"/>
      <c r="Q9" s="9">
        <f>+C9-G9</f>
        <v>75000</v>
      </c>
      <c r="R9" s="9">
        <f>+C9-0</f>
        <v>75000</v>
      </c>
      <c r="S9" s="9">
        <f>+R9-Q9</f>
        <v>0</v>
      </c>
      <c r="T9" s="10">
        <f>+(Q9-R9)/R9*100</f>
        <v>0</v>
      </c>
    </row>
    <row r="10" spans="1:20" x14ac:dyDescent="0.3">
      <c r="A10" s="6" t="s">
        <v>5</v>
      </c>
      <c r="B10" s="7">
        <v>2.5</v>
      </c>
      <c r="C10" s="8">
        <v>75001</v>
      </c>
      <c r="D10" s="9">
        <f t="shared" si="0"/>
        <v>900.01200000000006</v>
      </c>
      <c r="E10" s="9">
        <v>0</v>
      </c>
      <c r="F10" s="9">
        <v>0</v>
      </c>
      <c r="G10" s="8">
        <f t="shared" ref="G10:G73" si="1">+D10+E10+F10</f>
        <v>900.01200000000006</v>
      </c>
      <c r="H10" s="9">
        <v>0</v>
      </c>
      <c r="I10" s="9">
        <f>IF(C10&lt;75000,0,MIN(C10,240000)-75000)</f>
        <v>1</v>
      </c>
      <c r="J10" s="9">
        <v>0</v>
      </c>
      <c r="K10" s="9">
        <v>0</v>
      </c>
      <c r="L10" s="9">
        <f>IF(C10&lt;2400000,0,MIN(C10,8000000)-2400000)</f>
        <v>0</v>
      </c>
      <c r="M10" s="9">
        <v>0</v>
      </c>
      <c r="N10" s="9">
        <f>0+(I10*16%)+(J10*20%)+(K10*24%)+(L10*27%)+(M10*32%)</f>
        <v>0.16</v>
      </c>
      <c r="O10" s="9">
        <v>0</v>
      </c>
      <c r="P10" s="8">
        <f t="shared" ref="P10:P73" si="2">+N10-O10</f>
        <v>0.16</v>
      </c>
      <c r="Q10" s="9">
        <f t="shared" ref="Q10:Q73" si="3">+C10-G10</f>
        <v>74100.987999999998</v>
      </c>
      <c r="R10" s="9">
        <f t="shared" ref="R10:R12" si="4">+C10-0</f>
        <v>75001</v>
      </c>
      <c r="S10" s="9">
        <f t="shared" ref="S10:S73" si="5">+R10-Q10</f>
        <v>900.01200000000244</v>
      </c>
      <c r="T10" s="10">
        <f t="shared" ref="T10:T73" si="6">+(Q10-R10)/R10*100</f>
        <v>-1.2000000000000033</v>
      </c>
    </row>
    <row r="11" spans="1:20" x14ac:dyDescent="0.3">
      <c r="A11" s="6" t="s">
        <v>6</v>
      </c>
      <c r="B11" s="7">
        <v>2.5</v>
      </c>
      <c r="C11" s="8">
        <v>130000</v>
      </c>
      <c r="D11" s="9">
        <f t="shared" si="0"/>
        <v>1560</v>
      </c>
      <c r="E11" s="9">
        <v>450</v>
      </c>
      <c r="F11" s="9">
        <v>2234</v>
      </c>
      <c r="G11" s="8">
        <f t="shared" si="1"/>
        <v>4244</v>
      </c>
      <c r="H11" s="9">
        <v>0</v>
      </c>
      <c r="I11" s="9">
        <f>IF(C11&lt;75000,0,MIN(C11,240000)-75000)</f>
        <v>55000</v>
      </c>
      <c r="J11" s="9">
        <v>0</v>
      </c>
      <c r="K11" s="9">
        <v>0</v>
      </c>
      <c r="L11" s="9">
        <f t="shared" ref="L11:L73" si="7">IF(C11&lt;2400000,0,MIN(C11,8000000)-2400000)</f>
        <v>0</v>
      </c>
      <c r="M11" s="9">
        <v>0</v>
      </c>
      <c r="N11" s="9">
        <f t="shared" ref="N11:N73" si="8">0+(I11*16%)+(J11*20%)+(K11*24%)+(L11*27%)+(M11*32%)</f>
        <v>8800</v>
      </c>
      <c r="O11" s="9">
        <v>16500</v>
      </c>
      <c r="P11" s="8">
        <f t="shared" si="2"/>
        <v>-7700</v>
      </c>
      <c r="Q11" s="9">
        <f t="shared" si="3"/>
        <v>125756</v>
      </c>
      <c r="R11" s="9">
        <f t="shared" si="4"/>
        <v>130000</v>
      </c>
      <c r="S11" s="9">
        <f>+R11-Q11</f>
        <v>4244</v>
      </c>
      <c r="T11" s="10">
        <f t="shared" si="6"/>
        <v>-3.2646153846153845</v>
      </c>
    </row>
    <row r="12" spans="1:20" x14ac:dyDescent="0.3">
      <c r="A12" s="6" t="s">
        <v>7</v>
      </c>
      <c r="B12" s="7">
        <v>2.5</v>
      </c>
      <c r="C12" s="8">
        <v>150000</v>
      </c>
      <c r="D12" s="9">
        <f t="shared" si="0"/>
        <v>1800</v>
      </c>
      <c r="E12" s="9">
        <v>750</v>
      </c>
      <c r="F12" s="9">
        <v>3452</v>
      </c>
      <c r="G12" s="8">
        <f t="shared" si="1"/>
        <v>6002</v>
      </c>
      <c r="H12" s="9">
        <v>0</v>
      </c>
      <c r="I12" s="9">
        <f t="shared" ref="I12" si="9">IF(C12&lt;75000,0,MIN(C12,240000)-75000)</f>
        <v>75000</v>
      </c>
      <c r="J12" s="9">
        <v>0</v>
      </c>
      <c r="K12" s="9">
        <v>0</v>
      </c>
      <c r="L12" s="9">
        <f t="shared" si="7"/>
        <v>0</v>
      </c>
      <c r="M12" s="9">
        <v>0</v>
      </c>
      <c r="N12" s="9">
        <f t="shared" si="8"/>
        <v>12000</v>
      </c>
      <c r="O12" s="9">
        <v>16500</v>
      </c>
      <c r="P12" s="8">
        <f t="shared" si="2"/>
        <v>-4500</v>
      </c>
      <c r="Q12" s="9">
        <f t="shared" si="3"/>
        <v>143998</v>
      </c>
      <c r="R12" s="9">
        <f t="shared" si="4"/>
        <v>150000</v>
      </c>
      <c r="S12" s="9">
        <f t="shared" si="5"/>
        <v>6002</v>
      </c>
      <c r="T12" s="10">
        <f t="shared" si="6"/>
        <v>-4.0013333333333332</v>
      </c>
    </row>
    <row r="13" spans="1:20" x14ac:dyDescent="0.3">
      <c r="A13" s="6" t="s">
        <v>8</v>
      </c>
      <c r="B13" s="7">
        <v>2.5</v>
      </c>
      <c r="C13" s="8">
        <v>200000</v>
      </c>
      <c r="D13" s="9">
        <f t="shared" si="0"/>
        <v>2400</v>
      </c>
      <c r="E13" s="9">
        <v>2700</v>
      </c>
      <c r="F13" s="9">
        <v>6983</v>
      </c>
      <c r="G13" s="8">
        <f t="shared" si="1"/>
        <v>12083</v>
      </c>
      <c r="H13" s="9">
        <v>0</v>
      </c>
      <c r="I13" s="9">
        <f>IF(C13&lt;75000,0,MIN(C13,240000)-75000)</f>
        <v>125000</v>
      </c>
      <c r="J13" s="9">
        <v>0</v>
      </c>
      <c r="K13" s="9">
        <v>0</v>
      </c>
      <c r="L13" s="9">
        <f t="shared" si="7"/>
        <v>0</v>
      </c>
      <c r="M13" s="9">
        <v>0</v>
      </c>
      <c r="N13" s="9">
        <f t="shared" si="8"/>
        <v>20000</v>
      </c>
      <c r="O13" s="9">
        <v>16500</v>
      </c>
      <c r="P13" s="8">
        <f t="shared" si="2"/>
        <v>3500</v>
      </c>
      <c r="Q13" s="9">
        <f t="shared" si="3"/>
        <v>187917</v>
      </c>
      <c r="R13" s="9">
        <f>+C13-P13</f>
        <v>196500</v>
      </c>
      <c r="S13" s="9">
        <f t="shared" si="5"/>
        <v>8583</v>
      </c>
      <c r="T13" s="10">
        <f t="shared" si="6"/>
        <v>-4.3679389312977097</v>
      </c>
    </row>
    <row r="14" spans="1:20" x14ac:dyDescent="0.3">
      <c r="A14" s="12" t="s">
        <v>9</v>
      </c>
      <c r="B14" s="13">
        <v>2.5</v>
      </c>
      <c r="C14" s="5">
        <v>240000</v>
      </c>
      <c r="D14" s="14">
        <f t="shared" si="0"/>
        <v>2880</v>
      </c>
      <c r="E14" s="14">
        <v>4300</v>
      </c>
      <c r="F14" s="14">
        <v>10301</v>
      </c>
      <c r="G14" s="5">
        <f t="shared" si="1"/>
        <v>17481</v>
      </c>
      <c r="H14" s="9">
        <v>0</v>
      </c>
      <c r="I14" s="9">
        <f>IF(C14&lt;75000,0,MIN(C14,240000)-75000)</f>
        <v>165000</v>
      </c>
      <c r="J14" s="9">
        <v>0</v>
      </c>
      <c r="K14" s="9">
        <v>0</v>
      </c>
      <c r="L14" s="9">
        <f t="shared" si="7"/>
        <v>0</v>
      </c>
      <c r="M14" s="9">
        <v>0</v>
      </c>
      <c r="N14" s="9">
        <f t="shared" si="8"/>
        <v>26400</v>
      </c>
      <c r="O14" s="9">
        <v>16500</v>
      </c>
      <c r="P14" s="5">
        <f t="shared" si="2"/>
        <v>9900</v>
      </c>
      <c r="Q14" s="9">
        <f t="shared" si="3"/>
        <v>222519</v>
      </c>
      <c r="R14" s="9">
        <f t="shared" ref="R14:R74" si="10">+C14-P14</f>
        <v>230100</v>
      </c>
      <c r="S14" s="9">
        <f t="shared" si="5"/>
        <v>7581</v>
      </c>
      <c r="T14" s="10">
        <f t="shared" si="6"/>
        <v>-3.2946544980443284</v>
      </c>
    </row>
    <row r="15" spans="1:20" x14ac:dyDescent="0.3">
      <c r="A15" s="12" t="s">
        <v>10</v>
      </c>
      <c r="B15" s="13">
        <v>2.5</v>
      </c>
      <c r="C15" s="5">
        <v>240001</v>
      </c>
      <c r="D15" s="14">
        <f t="shared" si="0"/>
        <v>2880.0120000000002</v>
      </c>
      <c r="E15" s="14">
        <v>4300</v>
      </c>
      <c r="F15" s="14">
        <v>10301</v>
      </c>
      <c r="G15" s="5">
        <f t="shared" si="1"/>
        <v>17481.012000000002</v>
      </c>
      <c r="H15" s="9">
        <v>0</v>
      </c>
      <c r="I15" s="9">
        <f t="shared" ref="I15:I74" si="11">IF(C15&lt;75000,0,MIN(C15,240000)-75000)</f>
        <v>165000</v>
      </c>
      <c r="J15" s="9">
        <f>IF(C15&lt;24000,0,MIN(C15,420000)-240000)</f>
        <v>1</v>
      </c>
      <c r="K15" s="9">
        <v>0</v>
      </c>
      <c r="L15" s="9">
        <f t="shared" si="7"/>
        <v>0</v>
      </c>
      <c r="M15" s="9">
        <v>0</v>
      </c>
      <c r="N15" s="9">
        <f t="shared" si="8"/>
        <v>26400.2</v>
      </c>
      <c r="O15" s="9">
        <v>16500</v>
      </c>
      <c r="P15" s="5">
        <f t="shared" si="2"/>
        <v>9900.2000000000007</v>
      </c>
      <c r="Q15" s="9">
        <f t="shared" si="3"/>
        <v>222519.98800000001</v>
      </c>
      <c r="R15" s="9">
        <f t="shared" si="10"/>
        <v>230100.8</v>
      </c>
      <c r="S15" s="9">
        <f t="shared" si="5"/>
        <v>7580.8119999999763</v>
      </c>
      <c r="T15" s="10">
        <f t="shared" si="6"/>
        <v>-3.2945613400735576</v>
      </c>
    </row>
    <row r="16" spans="1:20" x14ac:dyDescent="0.3">
      <c r="A16" s="6" t="s">
        <v>11</v>
      </c>
      <c r="B16" s="7">
        <v>2.5</v>
      </c>
      <c r="C16" s="8">
        <v>270000</v>
      </c>
      <c r="D16" s="9">
        <f t="shared" si="0"/>
        <v>3240</v>
      </c>
      <c r="E16" s="9">
        <v>6300</v>
      </c>
      <c r="F16" s="9">
        <v>12700</v>
      </c>
      <c r="G16" s="8">
        <f t="shared" si="1"/>
        <v>22240</v>
      </c>
      <c r="H16" s="9">
        <v>0</v>
      </c>
      <c r="I16" s="9">
        <f t="shared" si="11"/>
        <v>165000</v>
      </c>
      <c r="J16" s="9">
        <f>IF(C16&lt;24000,0,MIN(C16,420000)-240000)</f>
        <v>30000</v>
      </c>
      <c r="K16" s="9">
        <v>0</v>
      </c>
      <c r="L16" s="9">
        <f t="shared" si="7"/>
        <v>0</v>
      </c>
      <c r="M16" s="9">
        <v>0</v>
      </c>
      <c r="N16" s="9">
        <f t="shared" si="8"/>
        <v>32400</v>
      </c>
      <c r="O16" s="9">
        <v>16500</v>
      </c>
      <c r="P16" s="8">
        <f t="shared" si="2"/>
        <v>15900</v>
      </c>
      <c r="Q16" s="9">
        <f t="shared" si="3"/>
        <v>247760</v>
      </c>
      <c r="R16" s="9">
        <f t="shared" si="10"/>
        <v>254100</v>
      </c>
      <c r="S16" s="9">
        <f t="shared" si="5"/>
        <v>6340</v>
      </c>
      <c r="T16" s="10">
        <f t="shared" si="6"/>
        <v>-2.4950806768988585</v>
      </c>
    </row>
    <row r="17" spans="1:20" x14ac:dyDescent="0.3">
      <c r="A17" s="6" t="s">
        <v>12</v>
      </c>
      <c r="B17" s="7">
        <v>2.5</v>
      </c>
      <c r="C17" s="8">
        <v>300000</v>
      </c>
      <c r="D17" s="9">
        <f t="shared" si="0"/>
        <v>3600</v>
      </c>
      <c r="E17" s="9">
        <v>8700</v>
      </c>
      <c r="F17" s="9">
        <v>15055</v>
      </c>
      <c r="G17" s="8">
        <f t="shared" si="1"/>
        <v>27355</v>
      </c>
      <c r="H17" s="9">
        <v>0</v>
      </c>
      <c r="I17" s="9">
        <f t="shared" si="11"/>
        <v>165000</v>
      </c>
      <c r="J17" s="9">
        <f t="shared" ref="J17:J74" si="12">IF(C17&lt;24000,0,MIN(C17,420000)-240000)</f>
        <v>60000</v>
      </c>
      <c r="K17" s="9">
        <v>0</v>
      </c>
      <c r="L17" s="9">
        <f t="shared" si="7"/>
        <v>0</v>
      </c>
      <c r="M17" s="9">
        <v>0</v>
      </c>
      <c r="N17" s="9">
        <f t="shared" si="8"/>
        <v>38400</v>
      </c>
      <c r="O17" s="9">
        <v>16500</v>
      </c>
      <c r="P17" s="8">
        <f t="shared" si="2"/>
        <v>21900</v>
      </c>
      <c r="Q17" s="9">
        <f t="shared" si="3"/>
        <v>272645</v>
      </c>
      <c r="R17" s="9">
        <f t="shared" si="10"/>
        <v>278100</v>
      </c>
      <c r="S17" s="9">
        <f t="shared" si="5"/>
        <v>5455</v>
      </c>
      <c r="T17" s="10">
        <f t="shared" si="6"/>
        <v>-1.9615246314275443</v>
      </c>
    </row>
    <row r="18" spans="1:20" x14ac:dyDescent="0.3">
      <c r="A18" s="6" t="s">
        <v>13</v>
      </c>
      <c r="B18" s="7">
        <v>2.5</v>
      </c>
      <c r="C18" s="8">
        <v>350000</v>
      </c>
      <c r="D18" s="9">
        <f t="shared" si="0"/>
        <v>4200</v>
      </c>
      <c r="E18" s="9">
        <v>12700</v>
      </c>
      <c r="F18" s="9">
        <v>19694</v>
      </c>
      <c r="G18" s="8">
        <f t="shared" si="1"/>
        <v>36594</v>
      </c>
      <c r="H18" s="9">
        <v>0</v>
      </c>
      <c r="I18" s="9">
        <f t="shared" si="11"/>
        <v>165000</v>
      </c>
      <c r="J18" s="9">
        <f t="shared" si="12"/>
        <v>110000</v>
      </c>
      <c r="K18" s="9">
        <v>0</v>
      </c>
      <c r="L18" s="9">
        <f t="shared" si="7"/>
        <v>0</v>
      </c>
      <c r="M18" s="9">
        <v>0</v>
      </c>
      <c r="N18" s="9">
        <f t="shared" si="8"/>
        <v>48400</v>
      </c>
      <c r="O18" s="9">
        <v>16500</v>
      </c>
      <c r="P18" s="8">
        <f t="shared" si="2"/>
        <v>31900</v>
      </c>
      <c r="Q18" s="9">
        <f t="shared" si="3"/>
        <v>313406</v>
      </c>
      <c r="R18" s="9">
        <f t="shared" si="10"/>
        <v>318100</v>
      </c>
      <c r="S18" s="9">
        <f t="shared" si="5"/>
        <v>4694</v>
      </c>
      <c r="T18" s="10">
        <f t="shared" si="6"/>
        <v>-1.4756365922665828</v>
      </c>
    </row>
    <row r="19" spans="1:20" x14ac:dyDescent="0.3">
      <c r="A19" s="6" t="s">
        <v>14</v>
      </c>
      <c r="B19" s="7">
        <v>2.5</v>
      </c>
      <c r="C19" s="8">
        <v>380000</v>
      </c>
      <c r="D19" s="9">
        <f t="shared" si="0"/>
        <v>4560</v>
      </c>
      <c r="E19" s="9">
        <v>15100</v>
      </c>
      <c r="F19" s="9">
        <v>22703</v>
      </c>
      <c r="G19" s="8">
        <f t="shared" si="1"/>
        <v>42363</v>
      </c>
      <c r="H19" s="9">
        <v>0</v>
      </c>
      <c r="I19" s="9">
        <f t="shared" si="11"/>
        <v>165000</v>
      </c>
      <c r="J19" s="9">
        <f t="shared" si="12"/>
        <v>140000</v>
      </c>
      <c r="K19" s="9">
        <v>0</v>
      </c>
      <c r="L19" s="9">
        <f t="shared" si="7"/>
        <v>0</v>
      </c>
      <c r="M19" s="9">
        <v>0</v>
      </c>
      <c r="N19" s="9">
        <f t="shared" si="8"/>
        <v>54400</v>
      </c>
      <c r="O19" s="9">
        <v>16500</v>
      </c>
      <c r="P19" s="8">
        <f t="shared" si="2"/>
        <v>37900</v>
      </c>
      <c r="Q19" s="9">
        <f t="shared" si="3"/>
        <v>337637</v>
      </c>
      <c r="R19" s="9">
        <f t="shared" si="10"/>
        <v>342100</v>
      </c>
      <c r="S19" s="9">
        <f t="shared" si="5"/>
        <v>4463</v>
      </c>
      <c r="T19" s="10">
        <f t="shared" si="6"/>
        <v>-1.3045893013738672</v>
      </c>
    </row>
    <row r="20" spans="1:20" x14ac:dyDescent="0.3">
      <c r="A20" s="6" t="s">
        <v>15</v>
      </c>
      <c r="B20" s="7">
        <v>2.5</v>
      </c>
      <c r="C20" s="8">
        <v>400000</v>
      </c>
      <c r="D20" s="9">
        <f t="shared" si="0"/>
        <v>4800</v>
      </c>
      <c r="E20" s="9">
        <v>16700</v>
      </c>
      <c r="F20" s="9">
        <v>24709</v>
      </c>
      <c r="G20" s="8">
        <f t="shared" si="1"/>
        <v>46209</v>
      </c>
      <c r="H20" s="9">
        <v>0</v>
      </c>
      <c r="I20" s="9">
        <f t="shared" si="11"/>
        <v>165000</v>
      </c>
      <c r="J20" s="9">
        <f t="shared" si="12"/>
        <v>160000</v>
      </c>
      <c r="K20" s="9">
        <v>0</v>
      </c>
      <c r="L20" s="9">
        <f t="shared" si="7"/>
        <v>0</v>
      </c>
      <c r="M20" s="9">
        <v>0</v>
      </c>
      <c r="N20" s="9">
        <f t="shared" si="8"/>
        <v>58400</v>
      </c>
      <c r="O20" s="9">
        <v>16500</v>
      </c>
      <c r="P20" s="8">
        <f t="shared" si="2"/>
        <v>41900</v>
      </c>
      <c r="Q20" s="9">
        <f t="shared" si="3"/>
        <v>353791</v>
      </c>
      <c r="R20" s="9">
        <f t="shared" si="10"/>
        <v>358100</v>
      </c>
      <c r="S20" s="9">
        <f t="shared" si="5"/>
        <v>4309</v>
      </c>
      <c r="T20" s="10">
        <f t="shared" si="6"/>
        <v>-1.2032951689472213</v>
      </c>
    </row>
    <row r="21" spans="1:20" x14ac:dyDescent="0.3">
      <c r="A21" s="12" t="s">
        <v>16</v>
      </c>
      <c r="B21" s="13">
        <v>2.5</v>
      </c>
      <c r="C21" s="5">
        <v>420000</v>
      </c>
      <c r="D21" s="14">
        <f t="shared" si="0"/>
        <v>5040</v>
      </c>
      <c r="E21" s="14">
        <v>18300</v>
      </c>
      <c r="F21" s="14">
        <v>26715</v>
      </c>
      <c r="G21" s="5">
        <f t="shared" si="1"/>
        <v>50055</v>
      </c>
      <c r="H21" s="9">
        <v>0</v>
      </c>
      <c r="I21" s="9">
        <f t="shared" si="11"/>
        <v>165000</v>
      </c>
      <c r="J21" s="9">
        <f t="shared" si="12"/>
        <v>180000</v>
      </c>
      <c r="K21" s="9">
        <v>0</v>
      </c>
      <c r="L21" s="9">
        <f t="shared" si="7"/>
        <v>0</v>
      </c>
      <c r="M21" s="9">
        <v>0</v>
      </c>
      <c r="N21" s="9">
        <f t="shared" si="8"/>
        <v>62400</v>
      </c>
      <c r="O21" s="9">
        <v>16500</v>
      </c>
      <c r="P21" s="5">
        <f t="shared" si="2"/>
        <v>45900</v>
      </c>
      <c r="Q21" s="9">
        <f t="shared" si="3"/>
        <v>369945</v>
      </c>
      <c r="R21" s="9">
        <f t="shared" si="10"/>
        <v>374100</v>
      </c>
      <c r="S21" s="9">
        <f t="shared" si="5"/>
        <v>4155</v>
      </c>
      <c r="T21" s="10">
        <f t="shared" si="6"/>
        <v>-1.1106655974338413</v>
      </c>
    </row>
    <row r="22" spans="1:20" x14ac:dyDescent="0.3">
      <c r="A22" s="12" t="s">
        <v>17</v>
      </c>
      <c r="B22" s="13">
        <v>2.5</v>
      </c>
      <c r="C22" s="5">
        <v>420001</v>
      </c>
      <c r="D22" s="14">
        <f t="shared" si="0"/>
        <v>5040.0119999999997</v>
      </c>
      <c r="E22" s="14">
        <v>18300</v>
      </c>
      <c r="F22" s="14">
        <v>26715</v>
      </c>
      <c r="G22" s="5">
        <f t="shared" si="1"/>
        <v>50055.012000000002</v>
      </c>
      <c r="H22" s="9">
        <v>0</v>
      </c>
      <c r="I22" s="9">
        <f t="shared" si="11"/>
        <v>165000</v>
      </c>
      <c r="J22" s="9">
        <f t="shared" si="12"/>
        <v>180000</v>
      </c>
      <c r="K22" s="9">
        <f>IF(C22&lt;42000,0,MIN(C22,2400000)-420000)</f>
        <v>1</v>
      </c>
      <c r="L22" s="9">
        <f t="shared" si="7"/>
        <v>0</v>
      </c>
      <c r="M22" s="9">
        <v>0</v>
      </c>
      <c r="N22" s="9">
        <f t="shared" si="8"/>
        <v>62400.24</v>
      </c>
      <c r="O22" s="9">
        <v>16500</v>
      </c>
      <c r="P22" s="5">
        <f t="shared" si="2"/>
        <v>45900.24</v>
      </c>
      <c r="Q22" s="9">
        <f t="shared" si="3"/>
        <v>369945.98800000001</v>
      </c>
      <c r="R22" s="9">
        <f t="shared" si="10"/>
        <v>374100.76</v>
      </c>
      <c r="S22" s="9">
        <f t="shared" si="5"/>
        <v>4154.7719999999972</v>
      </c>
      <c r="T22" s="10">
        <f t="shared" si="6"/>
        <v>-1.1106023949269703</v>
      </c>
    </row>
    <row r="23" spans="1:20" x14ac:dyDescent="0.3">
      <c r="A23" s="6" t="s">
        <v>18</v>
      </c>
      <c r="B23" s="7">
        <v>2.5</v>
      </c>
      <c r="C23" s="8">
        <v>450000</v>
      </c>
      <c r="D23" s="9">
        <f t="shared" si="0"/>
        <v>5400</v>
      </c>
      <c r="E23" s="9">
        <v>20700</v>
      </c>
      <c r="F23" s="9">
        <v>29724</v>
      </c>
      <c r="G23" s="8">
        <f t="shared" si="1"/>
        <v>55824</v>
      </c>
      <c r="H23" s="9">
        <v>0</v>
      </c>
      <c r="I23" s="9">
        <f t="shared" si="11"/>
        <v>165000</v>
      </c>
      <c r="J23" s="9">
        <f t="shared" si="12"/>
        <v>180000</v>
      </c>
      <c r="K23" s="9">
        <f t="shared" ref="K23:K74" si="13">IF(C23&lt;42000,0,MIN(C23,2400000)-420000)</f>
        <v>30000</v>
      </c>
      <c r="L23" s="9">
        <f t="shared" si="7"/>
        <v>0</v>
      </c>
      <c r="M23" s="9">
        <v>0</v>
      </c>
      <c r="N23" s="9">
        <f t="shared" si="8"/>
        <v>69600</v>
      </c>
      <c r="O23" s="9">
        <v>16500</v>
      </c>
      <c r="P23" s="8">
        <f t="shared" si="2"/>
        <v>53100</v>
      </c>
      <c r="Q23" s="9">
        <f t="shared" si="3"/>
        <v>394176</v>
      </c>
      <c r="R23" s="9">
        <f t="shared" si="10"/>
        <v>396900</v>
      </c>
      <c r="S23" s="9">
        <f t="shared" si="5"/>
        <v>2724</v>
      </c>
      <c r="T23" s="10">
        <f t="shared" si="6"/>
        <v>-0.68631897203325776</v>
      </c>
    </row>
    <row r="24" spans="1:20" x14ac:dyDescent="0.3">
      <c r="A24" s="6" t="s">
        <v>19</v>
      </c>
      <c r="B24" s="7">
        <v>2.5</v>
      </c>
      <c r="C24" s="8">
        <v>500001</v>
      </c>
      <c r="D24" s="9">
        <f t="shared" si="0"/>
        <v>6000.0119999999997</v>
      </c>
      <c r="E24" s="9">
        <v>24700</v>
      </c>
      <c r="F24" s="9">
        <v>34739</v>
      </c>
      <c r="G24" s="8">
        <f t="shared" si="1"/>
        <v>65439.012000000002</v>
      </c>
      <c r="H24" s="9">
        <v>0</v>
      </c>
      <c r="I24" s="9">
        <f t="shared" si="11"/>
        <v>165000</v>
      </c>
      <c r="J24" s="9">
        <f t="shared" si="12"/>
        <v>180000</v>
      </c>
      <c r="K24" s="9">
        <f t="shared" si="13"/>
        <v>80001</v>
      </c>
      <c r="L24" s="9">
        <f t="shared" si="7"/>
        <v>0</v>
      </c>
      <c r="M24" s="9">
        <v>0</v>
      </c>
      <c r="N24" s="9">
        <f t="shared" si="8"/>
        <v>81600.239999999991</v>
      </c>
      <c r="O24" s="9">
        <v>16500</v>
      </c>
      <c r="P24" s="8">
        <f t="shared" si="2"/>
        <v>65100.239999999991</v>
      </c>
      <c r="Q24" s="9">
        <f t="shared" si="3"/>
        <v>434561.98800000001</v>
      </c>
      <c r="R24" s="9">
        <f t="shared" si="10"/>
        <v>434900.76</v>
      </c>
      <c r="S24" s="9">
        <f t="shared" si="5"/>
        <v>338.77199999999721</v>
      </c>
      <c r="T24" s="10">
        <f t="shared" si="6"/>
        <v>-7.7896391811317411E-2</v>
      </c>
    </row>
    <row r="25" spans="1:20" x14ac:dyDescent="0.3">
      <c r="A25" s="6" t="s">
        <v>20</v>
      </c>
      <c r="B25" s="7">
        <v>2.5</v>
      </c>
      <c r="C25" s="8">
        <v>550000</v>
      </c>
      <c r="D25" s="9">
        <f t="shared" si="0"/>
        <v>6600</v>
      </c>
      <c r="E25" s="9">
        <v>28700</v>
      </c>
      <c r="F25" s="9">
        <v>40674</v>
      </c>
      <c r="G25" s="8">
        <f t="shared" si="1"/>
        <v>75974</v>
      </c>
      <c r="H25" s="9">
        <v>0</v>
      </c>
      <c r="I25" s="9">
        <f t="shared" si="11"/>
        <v>165000</v>
      </c>
      <c r="J25" s="9">
        <f t="shared" si="12"/>
        <v>180000</v>
      </c>
      <c r="K25" s="9">
        <f t="shared" si="13"/>
        <v>130000</v>
      </c>
      <c r="L25" s="9">
        <f t="shared" si="7"/>
        <v>0</v>
      </c>
      <c r="M25" s="9">
        <v>0</v>
      </c>
      <c r="N25" s="9">
        <f t="shared" si="8"/>
        <v>93600</v>
      </c>
      <c r="O25" s="9">
        <v>16500</v>
      </c>
      <c r="P25" s="8">
        <f t="shared" si="2"/>
        <v>77100</v>
      </c>
      <c r="Q25" s="9">
        <f t="shared" si="3"/>
        <v>474026</v>
      </c>
      <c r="R25" s="9">
        <f t="shared" si="10"/>
        <v>472900</v>
      </c>
      <c r="S25" s="9">
        <f t="shared" si="5"/>
        <v>-1126</v>
      </c>
      <c r="T25" s="10">
        <f t="shared" si="6"/>
        <v>0.23810530767604146</v>
      </c>
    </row>
    <row r="26" spans="1:20" x14ac:dyDescent="0.3">
      <c r="A26" s="6" t="s">
        <v>21</v>
      </c>
      <c r="B26" s="7">
        <v>2.5</v>
      </c>
      <c r="C26" s="8">
        <v>600000</v>
      </c>
      <c r="D26" s="9">
        <f t="shared" si="0"/>
        <v>7200</v>
      </c>
      <c r="E26" s="9">
        <v>32700</v>
      </c>
      <c r="F26" s="9">
        <v>46692</v>
      </c>
      <c r="G26" s="8">
        <f t="shared" si="1"/>
        <v>86592</v>
      </c>
      <c r="H26" s="9">
        <v>0</v>
      </c>
      <c r="I26" s="9">
        <f t="shared" si="11"/>
        <v>165000</v>
      </c>
      <c r="J26" s="9">
        <f t="shared" si="12"/>
        <v>180000</v>
      </c>
      <c r="K26" s="9">
        <f t="shared" si="13"/>
        <v>180000</v>
      </c>
      <c r="L26" s="9">
        <f t="shared" si="7"/>
        <v>0</v>
      </c>
      <c r="M26" s="9">
        <v>0</v>
      </c>
      <c r="N26" s="9">
        <f t="shared" si="8"/>
        <v>105600</v>
      </c>
      <c r="O26" s="9">
        <v>16500</v>
      </c>
      <c r="P26" s="8">
        <f t="shared" si="2"/>
        <v>89100</v>
      </c>
      <c r="Q26" s="9">
        <f t="shared" si="3"/>
        <v>513408</v>
      </c>
      <c r="R26" s="9">
        <f t="shared" si="10"/>
        <v>510900</v>
      </c>
      <c r="S26" s="9">
        <f t="shared" si="5"/>
        <v>-2508</v>
      </c>
      <c r="T26" s="10">
        <f t="shared" si="6"/>
        <v>0.49089841456253669</v>
      </c>
    </row>
    <row r="27" spans="1:20" x14ac:dyDescent="0.3">
      <c r="A27" s="6" t="s">
        <v>22</v>
      </c>
      <c r="B27" s="7">
        <v>2.5</v>
      </c>
      <c r="C27" s="8">
        <v>600001</v>
      </c>
      <c r="D27" s="9">
        <f t="shared" si="0"/>
        <v>7200.0119999999997</v>
      </c>
      <c r="E27" s="9">
        <v>32700</v>
      </c>
      <c r="F27" s="9">
        <v>46692</v>
      </c>
      <c r="G27" s="8">
        <f t="shared" si="1"/>
        <v>86592.012000000002</v>
      </c>
      <c r="H27" s="9">
        <v>0</v>
      </c>
      <c r="I27" s="9">
        <f t="shared" si="11"/>
        <v>165000</v>
      </c>
      <c r="J27" s="9">
        <f t="shared" si="12"/>
        <v>180000</v>
      </c>
      <c r="K27" s="9">
        <f t="shared" si="13"/>
        <v>180001</v>
      </c>
      <c r="L27" s="9">
        <f t="shared" si="7"/>
        <v>0</v>
      </c>
      <c r="M27" s="9">
        <v>0</v>
      </c>
      <c r="N27" s="9">
        <f t="shared" si="8"/>
        <v>105600.23999999999</v>
      </c>
      <c r="O27" s="9">
        <v>16500</v>
      </c>
      <c r="P27" s="8">
        <f t="shared" si="2"/>
        <v>89100.239999999991</v>
      </c>
      <c r="Q27" s="9">
        <f t="shared" si="3"/>
        <v>513408.98800000001</v>
      </c>
      <c r="R27" s="9">
        <f t="shared" si="10"/>
        <v>510900.76</v>
      </c>
      <c r="S27" s="9">
        <f t="shared" si="5"/>
        <v>-2508.2280000000028</v>
      </c>
      <c r="T27" s="10">
        <f t="shared" si="6"/>
        <v>0.4909423113796117</v>
      </c>
    </row>
    <row r="28" spans="1:20" x14ac:dyDescent="0.3">
      <c r="A28" s="6" t="s">
        <v>23</v>
      </c>
      <c r="B28" s="7">
        <v>2.5</v>
      </c>
      <c r="C28" s="8">
        <v>650000</v>
      </c>
      <c r="D28" s="9">
        <f t="shared" si="0"/>
        <v>7800</v>
      </c>
      <c r="E28" s="9">
        <v>36700</v>
      </c>
      <c r="F28" s="9">
        <v>52710</v>
      </c>
      <c r="G28" s="8">
        <f t="shared" si="1"/>
        <v>97210</v>
      </c>
      <c r="H28" s="9">
        <v>0</v>
      </c>
      <c r="I28" s="9">
        <f t="shared" si="11"/>
        <v>165000</v>
      </c>
      <c r="J28" s="9">
        <f t="shared" si="12"/>
        <v>180000</v>
      </c>
      <c r="K28" s="9">
        <f t="shared" si="13"/>
        <v>230000</v>
      </c>
      <c r="L28" s="9">
        <f t="shared" si="7"/>
        <v>0</v>
      </c>
      <c r="M28" s="9">
        <v>0</v>
      </c>
      <c r="N28" s="9">
        <f t="shared" si="8"/>
        <v>117600</v>
      </c>
      <c r="O28" s="9">
        <v>16500</v>
      </c>
      <c r="P28" s="8">
        <f t="shared" si="2"/>
        <v>101100</v>
      </c>
      <c r="Q28" s="9">
        <f t="shared" si="3"/>
        <v>552790</v>
      </c>
      <c r="R28" s="9">
        <f t="shared" si="10"/>
        <v>548900</v>
      </c>
      <c r="S28" s="9">
        <f t="shared" si="5"/>
        <v>-3890</v>
      </c>
      <c r="T28" s="10">
        <f t="shared" si="6"/>
        <v>0.70869010748770267</v>
      </c>
    </row>
    <row r="29" spans="1:20" x14ac:dyDescent="0.3">
      <c r="A29" s="6" t="s">
        <v>24</v>
      </c>
      <c r="B29" s="7">
        <v>2.5</v>
      </c>
      <c r="C29" s="8">
        <v>700000</v>
      </c>
      <c r="D29" s="9">
        <f t="shared" si="0"/>
        <v>8400</v>
      </c>
      <c r="E29" s="9">
        <v>40700</v>
      </c>
      <c r="F29" s="9">
        <v>58728</v>
      </c>
      <c r="G29" s="8">
        <f t="shared" si="1"/>
        <v>107828</v>
      </c>
      <c r="H29" s="9">
        <v>0</v>
      </c>
      <c r="I29" s="9">
        <f t="shared" si="11"/>
        <v>165000</v>
      </c>
      <c r="J29" s="9">
        <f t="shared" si="12"/>
        <v>180000</v>
      </c>
      <c r="K29" s="9">
        <f t="shared" si="13"/>
        <v>280000</v>
      </c>
      <c r="L29" s="9">
        <f t="shared" si="7"/>
        <v>0</v>
      </c>
      <c r="M29" s="9">
        <v>0</v>
      </c>
      <c r="N29" s="9">
        <f t="shared" si="8"/>
        <v>129600</v>
      </c>
      <c r="O29" s="9">
        <v>16500</v>
      </c>
      <c r="P29" s="8">
        <f t="shared" si="2"/>
        <v>113100</v>
      </c>
      <c r="Q29" s="9">
        <f t="shared" si="3"/>
        <v>592172</v>
      </c>
      <c r="R29" s="9">
        <f t="shared" si="10"/>
        <v>586900</v>
      </c>
      <c r="S29" s="9">
        <f t="shared" si="5"/>
        <v>-5272</v>
      </c>
      <c r="T29" s="10">
        <f t="shared" si="6"/>
        <v>0.89827909354234114</v>
      </c>
    </row>
    <row r="30" spans="1:20" x14ac:dyDescent="0.3">
      <c r="A30" s="6" t="s">
        <v>25</v>
      </c>
      <c r="B30" s="7">
        <v>2.5</v>
      </c>
      <c r="C30" s="8">
        <v>750000</v>
      </c>
      <c r="D30" s="9">
        <f t="shared" si="0"/>
        <v>9000</v>
      </c>
      <c r="E30" s="9">
        <v>44700</v>
      </c>
      <c r="F30" s="9">
        <v>64746</v>
      </c>
      <c r="G30" s="8">
        <f t="shared" si="1"/>
        <v>118446</v>
      </c>
      <c r="H30" s="9">
        <v>0</v>
      </c>
      <c r="I30" s="9">
        <f t="shared" si="11"/>
        <v>165000</v>
      </c>
      <c r="J30" s="9">
        <f t="shared" si="12"/>
        <v>180000</v>
      </c>
      <c r="K30" s="9">
        <f t="shared" si="13"/>
        <v>330000</v>
      </c>
      <c r="L30" s="9">
        <f t="shared" si="7"/>
        <v>0</v>
      </c>
      <c r="M30" s="9">
        <v>0</v>
      </c>
      <c r="N30" s="9">
        <f t="shared" si="8"/>
        <v>141600</v>
      </c>
      <c r="O30" s="9">
        <v>16500</v>
      </c>
      <c r="P30" s="8">
        <f t="shared" si="2"/>
        <v>125100</v>
      </c>
      <c r="Q30" s="9">
        <f t="shared" si="3"/>
        <v>631554</v>
      </c>
      <c r="R30" s="9">
        <f t="shared" si="10"/>
        <v>624900</v>
      </c>
      <c r="S30" s="9">
        <f t="shared" si="5"/>
        <v>-6654</v>
      </c>
      <c r="T30" s="10">
        <f t="shared" si="6"/>
        <v>1.0648103696591456</v>
      </c>
    </row>
    <row r="31" spans="1:20" x14ac:dyDescent="0.3">
      <c r="A31" s="6" t="s">
        <v>26</v>
      </c>
      <c r="B31" s="7">
        <v>2.5</v>
      </c>
      <c r="C31" s="8">
        <v>800000</v>
      </c>
      <c r="D31" s="9">
        <f t="shared" si="0"/>
        <v>9600</v>
      </c>
      <c r="E31" s="9">
        <v>48700</v>
      </c>
      <c r="F31" s="9">
        <v>70764</v>
      </c>
      <c r="G31" s="8">
        <f t="shared" si="1"/>
        <v>129064</v>
      </c>
      <c r="H31" s="9">
        <v>0</v>
      </c>
      <c r="I31" s="9">
        <f t="shared" si="11"/>
        <v>165000</v>
      </c>
      <c r="J31" s="9">
        <f t="shared" si="12"/>
        <v>180000</v>
      </c>
      <c r="K31" s="9">
        <f t="shared" si="13"/>
        <v>380000</v>
      </c>
      <c r="L31" s="9">
        <f t="shared" si="7"/>
        <v>0</v>
      </c>
      <c r="M31" s="9">
        <v>0</v>
      </c>
      <c r="N31" s="9">
        <f t="shared" si="8"/>
        <v>153600</v>
      </c>
      <c r="O31" s="9">
        <v>16500</v>
      </c>
      <c r="P31" s="8">
        <f t="shared" si="2"/>
        <v>137100</v>
      </c>
      <c r="Q31" s="9">
        <f t="shared" si="3"/>
        <v>670936</v>
      </c>
      <c r="R31" s="9">
        <f t="shared" si="10"/>
        <v>662900</v>
      </c>
      <c r="S31" s="9">
        <f t="shared" si="5"/>
        <v>-8036</v>
      </c>
      <c r="T31" s="10">
        <f t="shared" si="6"/>
        <v>1.2122492080253433</v>
      </c>
    </row>
    <row r="32" spans="1:20" x14ac:dyDescent="0.3">
      <c r="A32" s="6" t="s">
        <v>27</v>
      </c>
      <c r="B32" s="7">
        <v>2.5</v>
      </c>
      <c r="C32" s="8">
        <v>850000</v>
      </c>
      <c r="D32" s="9">
        <f t="shared" si="0"/>
        <v>10200</v>
      </c>
      <c r="E32" s="9">
        <v>52700</v>
      </c>
      <c r="F32" s="9">
        <v>76782</v>
      </c>
      <c r="G32" s="8">
        <f t="shared" si="1"/>
        <v>139682</v>
      </c>
      <c r="H32" s="9">
        <v>0</v>
      </c>
      <c r="I32" s="9">
        <f t="shared" si="11"/>
        <v>165000</v>
      </c>
      <c r="J32" s="9">
        <f t="shared" si="12"/>
        <v>180000</v>
      </c>
      <c r="K32" s="9">
        <f t="shared" si="13"/>
        <v>430000</v>
      </c>
      <c r="L32" s="9">
        <f t="shared" si="7"/>
        <v>0</v>
      </c>
      <c r="M32" s="9">
        <v>0</v>
      </c>
      <c r="N32" s="9">
        <f t="shared" si="8"/>
        <v>165600</v>
      </c>
      <c r="O32" s="9">
        <v>16500</v>
      </c>
      <c r="P32" s="8">
        <f t="shared" si="2"/>
        <v>149100</v>
      </c>
      <c r="Q32" s="9">
        <f t="shared" si="3"/>
        <v>710318</v>
      </c>
      <c r="R32" s="9">
        <f t="shared" si="10"/>
        <v>700900</v>
      </c>
      <c r="S32" s="9">
        <f t="shared" si="5"/>
        <v>-9418</v>
      </c>
      <c r="T32" s="10">
        <f t="shared" si="6"/>
        <v>1.3437009559138251</v>
      </c>
    </row>
    <row r="33" spans="1:20" x14ac:dyDescent="0.3">
      <c r="A33" s="6" t="s">
        <v>28</v>
      </c>
      <c r="B33" s="7">
        <v>2.5</v>
      </c>
      <c r="C33" s="8">
        <v>900000</v>
      </c>
      <c r="D33" s="9">
        <f t="shared" si="0"/>
        <v>10800</v>
      </c>
      <c r="E33" s="9">
        <v>56700</v>
      </c>
      <c r="F33" s="9">
        <v>83028</v>
      </c>
      <c r="G33" s="8">
        <f t="shared" si="1"/>
        <v>150528</v>
      </c>
      <c r="H33" s="9">
        <v>0</v>
      </c>
      <c r="I33" s="9">
        <f t="shared" si="11"/>
        <v>165000</v>
      </c>
      <c r="J33" s="9">
        <f t="shared" si="12"/>
        <v>180000</v>
      </c>
      <c r="K33" s="9">
        <f t="shared" si="13"/>
        <v>480000</v>
      </c>
      <c r="L33" s="9">
        <f>IF(C33&lt;2400000,0,MIN(C33,8000000)-2400000)</f>
        <v>0</v>
      </c>
      <c r="M33" s="9">
        <v>0</v>
      </c>
      <c r="N33" s="9">
        <f t="shared" si="8"/>
        <v>177600</v>
      </c>
      <c r="O33" s="9">
        <v>16500</v>
      </c>
      <c r="P33" s="8">
        <f t="shared" si="2"/>
        <v>161100</v>
      </c>
      <c r="Q33" s="9">
        <f t="shared" si="3"/>
        <v>749472</v>
      </c>
      <c r="R33" s="9">
        <f t="shared" si="10"/>
        <v>738900</v>
      </c>
      <c r="S33" s="9">
        <f t="shared" si="5"/>
        <v>-10572</v>
      </c>
      <c r="T33" s="10">
        <f t="shared" si="6"/>
        <v>1.4307754770604955</v>
      </c>
    </row>
    <row r="34" spans="1:20" x14ac:dyDescent="0.3">
      <c r="A34" s="6" t="s">
        <v>29</v>
      </c>
      <c r="B34" s="7">
        <v>2.5</v>
      </c>
      <c r="C34" s="8">
        <v>950000</v>
      </c>
      <c r="D34" s="9">
        <f t="shared" si="0"/>
        <v>11400</v>
      </c>
      <c r="E34" s="9">
        <v>60700</v>
      </c>
      <c r="F34" s="9">
        <v>90829</v>
      </c>
      <c r="G34" s="8">
        <f t="shared" si="1"/>
        <v>162929</v>
      </c>
      <c r="H34" s="9">
        <v>0</v>
      </c>
      <c r="I34" s="9">
        <f t="shared" si="11"/>
        <v>165000</v>
      </c>
      <c r="J34" s="9">
        <f t="shared" si="12"/>
        <v>180000</v>
      </c>
      <c r="K34" s="9">
        <f t="shared" si="13"/>
        <v>530000</v>
      </c>
      <c r="L34" s="9">
        <f t="shared" si="7"/>
        <v>0</v>
      </c>
      <c r="M34" s="9">
        <v>0</v>
      </c>
      <c r="N34" s="9">
        <f t="shared" si="8"/>
        <v>189600</v>
      </c>
      <c r="O34" s="9">
        <v>16500</v>
      </c>
      <c r="P34" s="8">
        <f t="shared" si="2"/>
        <v>173100</v>
      </c>
      <c r="Q34" s="9">
        <f t="shared" si="3"/>
        <v>787071</v>
      </c>
      <c r="R34" s="9">
        <f t="shared" si="10"/>
        <v>776900</v>
      </c>
      <c r="S34" s="9">
        <f t="shared" si="5"/>
        <v>-10171</v>
      </c>
      <c r="T34" s="10">
        <f t="shared" si="6"/>
        <v>1.3091775003217918</v>
      </c>
    </row>
    <row r="35" spans="1:20" x14ac:dyDescent="0.3">
      <c r="A35" s="6" t="s">
        <v>30</v>
      </c>
      <c r="B35" s="7">
        <v>2.5</v>
      </c>
      <c r="C35" s="8">
        <v>1000000</v>
      </c>
      <c r="D35" s="9">
        <f t="shared" si="0"/>
        <v>12000</v>
      </c>
      <c r="E35" s="9">
        <v>64700</v>
      </c>
      <c r="F35" s="9">
        <v>98630</v>
      </c>
      <c r="G35" s="8">
        <f t="shared" si="1"/>
        <v>175330</v>
      </c>
      <c r="H35" s="9">
        <v>0</v>
      </c>
      <c r="I35" s="9">
        <f t="shared" si="11"/>
        <v>165000</v>
      </c>
      <c r="J35" s="9">
        <f t="shared" si="12"/>
        <v>180000</v>
      </c>
      <c r="K35" s="9">
        <f t="shared" si="13"/>
        <v>580000</v>
      </c>
      <c r="L35" s="9">
        <f t="shared" si="7"/>
        <v>0</v>
      </c>
      <c r="M35" s="9">
        <v>0</v>
      </c>
      <c r="N35" s="9">
        <f t="shared" si="8"/>
        <v>201600</v>
      </c>
      <c r="O35" s="9">
        <v>16500</v>
      </c>
      <c r="P35" s="8">
        <f t="shared" si="2"/>
        <v>185100</v>
      </c>
      <c r="Q35" s="9">
        <f t="shared" si="3"/>
        <v>824670</v>
      </c>
      <c r="R35" s="9">
        <f t="shared" si="10"/>
        <v>814900</v>
      </c>
      <c r="S35" s="9">
        <f t="shared" si="5"/>
        <v>-9770</v>
      </c>
      <c r="T35" s="10">
        <f t="shared" si="6"/>
        <v>1.1989201128972882</v>
      </c>
    </row>
    <row r="36" spans="1:20" x14ac:dyDescent="0.3">
      <c r="A36" s="6" t="s">
        <v>31</v>
      </c>
      <c r="B36" s="7">
        <v>2.5</v>
      </c>
      <c r="C36" s="8">
        <v>1100000</v>
      </c>
      <c r="D36" s="9">
        <f t="shared" si="0"/>
        <v>13200</v>
      </c>
      <c r="E36" s="9">
        <v>72700</v>
      </c>
      <c r="F36" s="9">
        <v>114232</v>
      </c>
      <c r="G36" s="8">
        <f t="shared" si="1"/>
        <v>200132</v>
      </c>
      <c r="H36" s="9">
        <v>0</v>
      </c>
      <c r="I36" s="9">
        <f t="shared" si="11"/>
        <v>165000</v>
      </c>
      <c r="J36" s="9">
        <f t="shared" si="12"/>
        <v>180000</v>
      </c>
      <c r="K36" s="9">
        <f t="shared" si="13"/>
        <v>680000</v>
      </c>
      <c r="L36" s="9">
        <f t="shared" si="7"/>
        <v>0</v>
      </c>
      <c r="M36" s="9">
        <v>0</v>
      </c>
      <c r="N36" s="9">
        <f t="shared" si="8"/>
        <v>225600</v>
      </c>
      <c r="O36" s="9">
        <v>16500</v>
      </c>
      <c r="P36" s="8">
        <f t="shared" si="2"/>
        <v>209100</v>
      </c>
      <c r="Q36" s="9">
        <f t="shared" si="3"/>
        <v>899868</v>
      </c>
      <c r="R36" s="9">
        <f t="shared" si="10"/>
        <v>890900</v>
      </c>
      <c r="S36" s="9">
        <f t="shared" si="5"/>
        <v>-8968</v>
      </c>
      <c r="T36" s="10">
        <f t="shared" si="6"/>
        <v>1.0066225165562914</v>
      </c>
    </row>
    <row r="37" spans="1:20" x14ac:dyDescent="0.3">
      <c r="A37" s="6" t="s">
        <v>32</v>
      </c>
      <c r="B37" s="7">
        <v>2.5</v>
      </c>
      <c r="C37" s="8">
        <v>1200000</v>
      </c>
      <c r="D37" s="9">
        <f t="shared" si="0"/>
        <v>14400</v>
      </c>
      <c r="E37" s="9">
        <v>80700</v>
      </c>
      <c r="F37" s="9">
        <v>129834</v>
      </c>
      <c r="G37" s="8">
        <f t="shared" si="1"/>
        <v>224934</v>
      </c>
      <c r="H37" s="9">
        <v>0</v>
      </c>
      <c r="I37" s="9">
        <f t="shared" si="11"/>
        <v>165000</v>
      </c>
      <c r="J37" s="9">
        <f t="shared" si="12"/>
        <v>180000</v>
      </c>
      <c r="K37" s="9">
        <f t="shared" si="13"/>
        <v>780000</v>
      </c>
      <c r="L37" s="9">
        <f t="shared" si="7"/>
        <v>0</v>
      </c>
      <c r="M37" s="9">
        <v>0</v>
      </c>
      <c r="N37" s="9">
        <f t="shared" si="8"/>
        <v>249600</v>
      </c>
      <c r="O37" s="9">
        <v>16500</v>
      </c>
      <c r="P37" s="8">
        <f t="shared" si="2"/>
        <v>233100</v>
      </c>
      <c r="Q37" s="9">
        <f t="shared" si="3"/>
        <v>975066</v>
      </c>
      <c r="R37" s="9">
        <f t="shared" si="10"/>
        <v>966900</v>
      </c>
      <c r="S37" s="9">
        <f t="shared" si="5"/>
        <v>-8166</v>
      </c>
      <c r="T37" s="10">
        <f t="shared" si="6"/>
        <v>0.84455476264349993</v>
      </c>
    </row>
    <row r="38" spans="1:20" x14ac:dyDescent="0.3">
      <c r="A38" s="6" t="s">
        <v>33</v>
      </c>
      <c r="B38" s="7">
        <v>2.5</v>
      </c>
      <c r="C38" s="8">
        <v>1300000</v>
      </c>
      <c r="D38" s="9">
        <f t="shared" si="0"/>
        <v>15600</v>
      </c>
      <c r="E38" s="9">
        <v>88700</v>
      </c>
      <c r="F38" s="9">
        <v>145437</v>
      </c>
      <c r="G38" s="8">
        <f t="shared" si="1"/>
        <v>249737</v>
      </c>
      <c r="H38" s="9">
        <v>0</v>
      </c>
      <c r="I38" s="9">
        <f t="shared" si="11"/>
        <v>165000</v>
      </c>
      <c r="J38" s="9">
        <f t="shared" si="12"/>
        <v>180000</v>
      </c>
      <c r="K38" s="9">
        <f t="shared" si="13"/>
        <v>880000</v>
      </c>
      <c r="L38" s="9">
        <f t="shared" si="7"/>
        <v>0</v>
      </c>
      <c r="M38" s="9">
        <v>0</v>
      </c>
      <c r="N38" s="9">
        <f t="shared" si="8"/>
        <v>273600</v>
      </c>
      <c r="O38" s="9">
        <v>16500</v>
      </c>
      <c r="P38" s="8">
        <f t="shared" si="2"/>
        <v>257100</v>
      </c>
      <c r="Q38" s="9">
        <f t="shared" si="3"/>
        <v>1050263</v>
      </c>
      <c r="R38" s="9">
        <f t="shared" si="10"/>
        <v>1042900</v>
      </c>
      <c r="S38" s="9">
        <f t="shared" si="5"/>
        <v>-7363</v>
      </c>
      <c r="T38" s="10">
        <f t="shared" si="6"/>
        <v>0.70601208169527285</v>
      </c>
    </row>
    <row r="39" spans="1:20" x14ac:dyDescent="0.3">
      <c r="A39" s="6" t="s">
        <v>34</v>
      </c>
      <c r="B39" s="7">
        <v>2.5</v>
      </c>
      <c r="C39" s="8">
        <v>1400000</v>
      </c>
      <c r="D39" s="9">
        <f t="shared" si="0"/>
        <v>16800</v>
      </c>
      <c r="E39" s="9">
        <v>96700</v>
      </c>
      <c r="F39" s="9">
        <v>161039</v>
      </c>
      <c r="G39" s="8">
        <f t="shared" si="1"/>
        <v>274539</v>
      </c>
      <c r="H39" s="9">
        <v>0</v>
      </c>
      <c r="I39" s="9">
        <f t="shared" si="11"/>
        <v>165000</v>
      </c>
      <c r="J39" s="9">
        <f t="shared" si="12"/>
        <v>180000</v>
      </c>
      <c r="K39" s="9">
        <f t="shared" si="13"/>
        <v>980000</v>
      </c>
      <c r="L39" s="9">
        <f t="shared" si="7"/>
        <v>0</v>
      </c>
      <c r="M39" s="9">
        <v>0</v>
      </c>
      <c r="N39" s="9">
        <f t="shared" si="8"/>
        <v>297600</v>
      </c>
      <c r="O39" s="9">
        <v>16500</v>
      </c>
      <c r="P39" s="8">
        <f t="shared" si="2"/>
        <v>281100</v>
      </c>
      <c r="Q39" s="9">
        <f t="shared" si="3"/>
        <v>1125461</v>
      </c>
      <c r="R39" s="9">
        <f t="shared" si="10"/>
        <v>1118900</v>
      </c>
      <c r="S39" s="9">
        <f t="shared" si="5"/>
        <v>-6561</v>
      </c>
      <c r="T39" s="10">
        <f t="shared" si="6"/>
        <v>0.58637947984627758</v>
      </c>
    </row>
    <row r="40" spans="1:20" x14ac:dyDescent="0.3">
      <c r="A40" s="6" t="s">
        <v>35</v>
      </c>
      <c r="B40" s="7">
        <v>2.5</v>
      </c>
      <c r="C40" s="8">
        <v>1405000</v>
      </c>
      <c r="D40" s="9">
        <f t="shared" si="0"/>
        <v>16860</v>
      </c>
      <c r="E40" s="9">
        <v>97100</v>
      </c>
      <c r="F40" s="9">
        <v>161819</v>
      </c>
      <c r="G40" s="8">
        <f t="shared" si="1"/>
        <v>275779</v>
      </c>
      <c r="H40" s="9">
        <v>0</v>
      </c>
      <c r="I40" s="9">
        <f t="shared" si="11"/>
        <v>165000</v>
      </c>
      <c r="J40" s="9">
        <f t="shared" si="12"/>
        <v>180000</v>
      </c>
      <c r="K40" s="9">
        <f t="shared" si="13"/>
        <v>985000</v>
      </c>
      <c r="L40" s="9">
        <f t="shared" si="7"/>
        <v>0</v>
      </c>
      <c r="M40" s="9">
        <v>0</v>
      </c>
      <c r="N40" s="9">
        <f t="shared" si="8"/>
        <v>298800</v>
      </c>
      <c r="O40" s="9">
        <v>16500</v>
      </c>
      <c r="P40" s="8">
        <f t="shared" si="2"/>
        <v>282300</v>
      </c>
      <c r="Q40" s="9">
        <f t="shared" si="3"/>
        <v>1129221</v>
      </c>
      <c r="R40" s="9">
        <f t="shared" si="10"/>
        <v>1122700</v>
      </c>
      <c r="S40" s="9">
        <f t="shared" si="5"/>
        <v>-6521</v>
      </c>
      <c r="T40" s="10">
        <f t="shared" si="6"/>
        <v>0.58083192304266507</v>
      </c>
    </row>
    <row r="41" spans="1:20" x14ac:dyDescent="0.3">
      <c r="A41" s="6" t="s">
        <v>36</v>
      </c>
      <c r="B41" s="7">
        <v>2.5</v>
      </c>
      <c r="C41" s="8">
        <v>1500000</v>
      </c>
      <c r="D41" s="9">
        <f t="shared" si="0"/>
        <v>18000</v>
      </c>
      <c r="E41" s="9">
        <v>104700</v>
      </c>
      <c r="F41" s="9">
        <v>176641</v>
      </c>
      <c r="G41" s="8">
        <f t="shared" si="1"/>
        <v>299341</v>
      </c>
      <c r="H41" s="9">
        <v>0</v>
      </c>
      <c r="I41" s="9">
        <f t="shared" si="11"/>
        <v>165000</v>
      </c>
      <c r="J41" s="9">
        <f t="shared" si="12"/>
        <v>180000</v>
      </c>
      <c r="K41" s="9">
        <f t="shared" si="13"/>
        <v>1080000</v>
      </c>
      <c r="L41" s="9">
        <f t="shared" si="7"/>
        <v>0</v>
      </c>
      <c r="M41" s="9">
        <v>0</v>
      </c>
      <c r="N41" s="9">
        <f t="shared" si="8"/>
        <v>321600</v>
      </c>
      <c r="O41" s="9">
        <v>16500</v>
      </c>
      <c r="P41" s="8">
        <f t="shared" si="2"/>
        <v>305100</v>
      </c>
      <c r="Q41" s="9">
        <f t="shared" si="3"/>
        <v>1200659</v>
      </c>
      <c r="R41" s="9">
        <f t="shared" si="10"/>
        <v>1194900</v>
      </c>
      <c r="S41" s="9">
        <f t="shared" si="5"/>
        <v>-5759</v>
      </c>
      <c r="T41" s="10">
        <f t="shared" si="6"/>
        <v>0.48196501799313751</v>
      </c>
    </row>
    <row r="42" spans="1:20" x14ac:dyDescent="0.3">
      <c r="A42" s="6" t="s">
        <v>37</v>
      </c>
      <c r="B42" s="7">
        <v>2.5</v>
      </c>
      <c r="C42" s="8">
        <v>2000000</v>
      </c>
      <c r="D42" s="9">
        <f t="shared" si="0"/>
        <v>24000</v>
      </c>
      <c r="E42" s="9">
        <v>144700</v>
      </c>
      <c r="F42" s="9">
        <v>267115</v>
      </c>
      <c r="G42" s="8">
        <f t="shared" si="1"/>
        <v>435815</v>
      </c>
      <c r="H42" s="9">
        <v>0</v>
      </c>
      <c r="I42" s="9">
        <f t="shared" si="11"/>
        <v>165000</v>
      </c>
      <c r="J42" s="9">
        <f t="shared" si="12"/>
        <v>180000</v>
      </c>
      <c r="K42" s="9">
        <f t="shared" si="13"/>
        <v>1580000</v>
      </c>
      <c r="L42" s="9">
        <f t="shared" si="7"/>
        <v>0</v>
      </c>
      <c r="M42" s="9">
        <v>0</v>
      </c>
      <c r="N42" s="9">
        <f t="shared" si="8"/>
        <v>441600</v>
      </c>
      <c r="O42" s="9">
        <v>16500</v>
      </c>
      <c r="P42" s="8">
        <f t="shared" si="2"/>
        <v>425100</v>
      </c>
      <c r="Q42" s="9">
        <f t="shared" si="3"/>
        <v>1564185</v>
      </c>
      <c r="R42" s="9">
        <f t="shared" si="10"/>
        <v>1574900</v>
      </c>
      <c r="S42" s="9">
        <f t="shared" si="5"/>
        <v>10715</v>
      </c>
      <c r="T42" s="10">
        <f t="shared" si="6"/>
        <v>-0.68036065781954402</v>
      </c>
    </row>
    <row r="43" spans="1:20" x14ac:dyDescent="0.3">
      <c r="A43" s="6" t="s">
        <v>38</v>
      </c>
      <c r="B43" s="13">
        <v>2.5</v>
      </c>
      <c r="C43" s="5">
        <v>2400000</v>
      </c>
      <c r="D43" s="14">
        <f t="shared" si="0"/>
        <v>28800</v>
      </c>
      <c r="E43" s="14">
        <v>176700</v>
      </c>
      <c r="F43" s="14">
        <v>341821</v>
      </c>
      <c r="G43" s="5">
        <f t="shared" si="1"/>
        <v>547321</v>
      </c>
      <c r="H43" s="9">
        <v>0</v>
      </c>
      <c r="I43" s="9">
        <f t="shared" si="11"/>
        <v>165000</v>
      </c>
      <c r="J43" s="9">
        <f t="shared" si="12"/>
        <v>180000</v>
      </c>
      <c r="K43" s="9">
        <f t="shared" si="13"/>
        <v>1980000</v>
      </c>
      <c r="L43" s="9">
        <f t="shared" si="7"/>
        <v>0</v>
      </c>
      <c r="M43" s="9">
        <v>0</v>
      </c>
      <c r="N43" s="9">
        <f t="shared" si="8"/>
        <v>537600</v>
      </c>
      <c r="O43" s="9">
        <v>16500</v>
      </c>
      <c r="P43" s="5">
        <f t="shared" si="2"/>
        <v>521100</v>
      </c>
      <c r="Q43" s="9">
        <f t="shared" si="3"/>
        <v>1852679</v>
      </c>
      <c r="R43" s="9">
        <f t="shared" si="10"/>
        <v>1878900</v>
      </c>
      <c r="S43" s="9">
        <f t="shared" si="5"/>
        <v>26221</v>
      </c>
      <c r="T43" s="10">
        <f t="shared" si="6"/>
        <v>-1.3955505881100643</v>
      </c>
    </row>
    <row r="44" spans="1:20" x14ac:dyDescent="0.3">
      <c r="A44" s="12" t="s">
        <v>39</v>
      </c>
      <c r="B44" s="13">
        <v>2.5</v>
      </c>
      <c r="C44" s="5">
        <v>2400001</v>
      </c>
      <c r="D44" s="14">
        <f t="shared" si="0"/>
        <v>28800.011999999999</v>
      </c>
      <c r="E44" s="14">
        <v>176700</v>
      </c>
      <c r="F44" s="14">
        <v>341821</v>
      </c>
      <c r="G44" s="5">
        <f t="shared" si="1"/>
        <v>547321.01199999999</v>
      </c>
      <c r="H44" s="9">
        <v>0</v>
      </c>
      <c r="I44" s="9">
        <f t="shared" si="11"/>
        <v>165000</v>
      </c>
      <c r="J44" s="9">
        <f t="shared" si="12"/>
        <v>180000</v>
      </c>
      <c r="K44" s="9">
        <f t="shared" si="13"/>
        <v>1980000</v>
      </c>
      <c r="L44" s="9">
        <f t="shared" si="7"/>
        <v>1</v>
      </c>
      <c r="M44" s="9">
        <v>0</v>
      </c>
      <c r="N44" s="9">
        <f t="shared" si="8"/>
        <v>537600.27</v>
      </c>
      <c r="O44" s="9">
        <v>16500</v>
      </c>
      <c r="P44" s="5">
        <f t="shared" si="2"/>
        <v>521100.27</v>
      </c>
      <c r="Q44" s="9">
        <f t="shared" si="3"/>
        <v>1852679.9879999999</v>
      </c>
      <c r="R44" s="9">
        <f t="shared" si="10"/>
        <v>1878900.73</v>
      </c>
      <c r="S44" s="9">
        <f t="shared" si="5"/>
        <v>26220.742000000086</v>
      </c>
      <c r="T44" s="10">
        <f t="shared" si="6"/>
        <v>-1.3955363144704342</v>
      </c>
    </row>
    <row r="45" spans="1:20" x14ac:dyDescent="0.3">
      <c r="A45" s="6" t="s">
        <v>40</v>
      </c>
      <c r="B45" s="7">
        <v>2.5</v>
      </c>
      <c r="C45" s="8">
        <v>2500000</v>
      </c>
      <c r="D45" s="9">
        <f t="shared" si="0"/>
        <v>30000</v>
      </c>
      <c r="E45" s="9">
        <v>184700</v>
      </c>
      <c r="F45" s="9">
        <v>360497</v>
      </c>
      <c r="G45" s="8">
        <f t="shared" si="1"/>
        <v>575197</v>
      </c>
      <c r="H45" s="9">
        <v>0</v>
      </c>
      <c r="I45" s="9">
        <f t="shared" si="11"/>
        <v>165000</v>
      </c>
      <c r="J45" s="9">
        <f t="shared" si="12"/>
        <v>180000</v>
      </c>
      <c r="K45" s="9">
        <f t="shared" si="13"/>
        <v>1980000</v>
      </c>
      <c r="L45" s="9">
        <f t="shared" si="7"/>
        <v>100000</v>
      </c>
      <c r="M45" s="9">
        <v>0</v>
      </c>
      <c r="N45" s="9">
        <f t="shared" si="8"/>
        <v>564600</v>
      </c>
      <c r="O45" s="9">
        <v>16500</v>
      </c>
      <c r="P45" s="8">
        <f t="shared" si="2"/>
        <v>548100</v>
      </c>
      <c r="Q45" s="9">
        <f t="shared" si="3"/>
        <v>1924803</v>
      </c>
      <c r="R45" s="9">
        <f t="shared" si="10"/>
        <v>1951900</v>
      </c>
      <c r="S45" s="9">
        <f t="shared" si="5"/>
        <v>27097</v>
      </c>
      <c r="T45" s="10">
        <f t="shared" si="6"/>
        <v>-1.3882371023105693</v>
      </c>
    </row>
    <row r="46" spans="1:20" x14ac:dyDescent="0.3">
      <c r="A46" s="6" t="s">
        <v>41</v>
      </c>
      <c r="B46" s="7">
        <v>2.5</v>
      </c>
      <c r="C46" s="8">
        <v>2700000</v>
      </c>
      <c r="D46" s="9">
        <f t="shared" si="0"/>
        <v>32400</v>
      </c>
      <c r="E46" s="9">
        <v>200700</v>
      </c>
      <c r="F46" s="9">
        <v>397850</v>
      </c>
      <c r="G46" s="8">
        <f t="shared" si="1"/>
        <v>630950</v>
      </c>
      <c r="H46" s="9">
        <v>0</v>
      </c>
      <c r="I46" s="9">
        <f t="shared" si="11"/>
        <v>165000</v>
      </c>
      <c r="J46" s="9">
        <f t="shared" si="12"/>
        <v>180000</v>
      </c>
      <c r="K46" s="9">
        <f t="shared" si="13"/>
        <v>1980000</v>
      </c>
      <c r="L46" s="9">
        <f t="shared" si="7"/>
        <v>300000</v>
      </c>
      <c r="M46" s="9">
        <v>0</v>
      </c>
      <c r="N46" s="9">
        <f t="shared" si="8"/>
        <v>618600</v>
      </c>
      <c r="O46" s="9">
        <v>16500</v>
      </c>
      <c r="P46" s="8">
        <f t="shared" si="2"/>
        <v>602100</v>
      </c>
      <c r="Q46" s="9">
        <f t="shared" si="3"/>
        <v>2069050</v>
      </c>
      <c r="R46" s="9">
        <f t="shared" si="10"/>
        <v>2097900</v>
      </c>
      <c r="S46" s="9">
        <f t="shared" si="5"/>
        <v>28850</v>
      </c>
      <c r="T46" s="10">
        <f t="shared" si="6"/>
        <v>-1.375184708518042</v>
      </c>
    </row>
    <row r="47" spans="1:20" x14ac:dyDescent="0.3">
      <c r="A47" s="6" t="s">
        <v>42</v>
      </c>
      <c r="B47" s="7">
        <v>2.5</v>
      </c>
      <c r="C47" s="8">
        <v>2900000</v>
      </c>
      <c r="D47" s="9">
        <f t="shared" si="0"/>
        <v>34800</v>
      </c>
      <c r="E47" s="9">
        <v>216700</v>
      </c>
      <c r="F47" s="9">
        <v>435204</v>
      </c>
      <c r="G47" s="8">
        <f t="shared" si="1"/>
        <v>686704</v>
      </c>
      <c r="H47" s="9">
        <v>0</v>
      </c>
      <c r="I47" s="9">
        <f t="shared" si="11"/>
        <v>165000</v>
      </c>
      <c r="J47" s="9">
        <f t="shared" si="12"/>
        <v>180000</v>
      </c>
      <c r="K47" s="9">
        <f t="shared" si="13"/>
        <v>1980000</v>
      </c>
      <c r="L47" s="9">
        <f t="shared" si="7"/>
        <v>500000</v>
      </c>
      <c r="M47" s="9">
        <v>0</v>
      </c>
      <c r="N47" s="9">
        <f t="shared" si="8"/>
        <v>672600</v>
      </c>
      <c r="O47" s="9">
        <v>16500</v>
      </c>
      <c r="P47" s="8">
        <f t="shared" si="2"/>
        <v>656100</v>
      </c>
      <c r="Q47" s="9">
        <f t="shared" si="3"/>
        <v>2213296</v>
      </c>
      <c r="R47" s="9">
        <f t="shared" si="10"/>
        <v>2243900</v>
      </c>
      <c r="S47" s="9">
        <f t="shared" si="5"/>
        <v>30604</v>
      </c>
      <c r="T47" s="10">
        <f t="shared" si="6"/>
        <v>-1.3638753955167342</v>
      </c>
    </row>
    <row r="48" spans="1:20" x14ac:dyDescent="0.3">
      <c r="A48" s="6" t="s">
        <v>43</v>
      </c>
      <c r="B48" s="7">
        <v>2.5</v>
      </c>
      <c r="C48" s="8">
        <v>3000000</v>
      </c>
      <c r="D48" s="9">
        <f t="shared" si="0"/>
        <v>36000</v>
      </c>
      <c r="E48" s="9">
        <v>224700</v>
      </c>
      <c r="F48" s="9">
        <v>453880</v>
      </c>
      <c r="G48" s="8">
        <f t="shared" si="1"/>
        <v>714580</v>
      </c>
      <c r="H48" s="9">
        <v>0</v>
      </c>
      <c r="I48" s="9">
        <f t="shared" si="11"/>
        <v>165000</v>
      </c>
      <c r="J48" s="9">
        <f t="shared" si="12"/>
        <v>180000</v>
      </c>
      <c r="K48" s="9">
        <f t="shared" si="13"/>
        <v>1980000</v>
      </c>
      <c r="L48" s="9">
        <f t="shared" si="7"/>
        <v>600000</v>
      </c>
      <c r="M48" s="9">
        <v>0</v>
      </c>
      <c r="N48" s="9">
        <f t="shared" si="8"/>
        <v>699600</v>
      </c>
      <c r="O48" s="9">
        <v>16500</v>
      </c>
      <c r="P48" s="8">
        <f t="shared" si="2"/>
        <v>683100</v>
      </c>
      <c r="Q48" s="9">
        <f t="shared" si="3"/>
        <v>2285420</v>
      </c>
      <c r="R48" s="9">
        <f t="shared" si="10"/>
        <v>2316900</v>
      </c>
      <c r="S48" s="9">
        <f t="shared" si="5"/>
        <v>31480</v>
      </c>
      <c r="T48" s="10">
        <f t="shared" si="6"/>
        <v>-1.3587120721653934</v>
      </c>
    </row>
    <row r="49" spans="1:20" x14ac:dyDescent="0.3">
      <c r="A49" s="6" t="s">
        <v>44</v>
      </c>
      <c r="B49" s="7">
        <v>2.5</v>
      </c>
      <c r="C49" s="8">
        <v>3300000</v>
      </c>
      <c r="D49" s="9">
        <f t="shared" si="0"/>
        <v>39600</v>
      </c>
      <c r="E49" s="9">
        <v>248700</v>
      </c>
      <c r="F49" s="9">
        <v>509910</v>
      </c>
      <c r="G49" s="8">
        <f t="shared" si="1"/>
        <v>798210</v>
      </c>
      <c r="H49" s="9">
        <v>0</v>
      </c>
      <c r="I49" s="9">
        <f t="shared" si="11"/>
        <v>165000</v>
      </c>
      <c r="J49" s="9">
        <f t="shared" si="12"/>
        <v>180000</v>
      </c>
      <c r="K49" s="9">
        <f t="shared" si="13"/>
        <v>1980000</v>
      </c>
      <c r="L49" s="9">
        <f t="shared" si="7"/>
        <v>900000</v>
      </c>
      <c r="M49" s="9">
        <v>0</v>
      </c>
      <c r="N49" s="9">
        <f t="shared" si="8"/>
        <v>780600</v>
      </c>
      <c r="O49" s="9">
        <v>16500</v>
      </c>
      <c r="P49" s="8">
        <f t="shared" si="2"/>
        <v>764100</v>
      </c>
      <c r="Q49" s="9">
        <f t="shared" si="3"/>
        <v>2501790</v>
      </c>
      <c r="R49" s="9">
        <f t="shared" si="10"/>
        <v>2535900</v>
      </c>
      <c r="S49" s="9">
        <f t="shared" si="5"/>
        <v>34110</v>
      </c>
      <c r="T49" s="10">
        <f t="shared" si="6"/>
        <v>-1.3450845853543121</v>
      </c>
    </row>
    <row r="50" spans="1:20" x14ac:dyDescent="0.3">
      <c r="A50" s="6" t="s">
        <v>45</v>
      </c>
      <c r="B50" s="7">
        <v>2.5</v>
      </c>
      <c r="C50" s="8">
        <v>3500000</v>
      </c>
      <c r="D50" s="9">
        <f t="shared" si="0"/>
        <v>42000</v>
      </c>
      <c r="E50" s="9">
        <v>264700</v>
      </c>
      <c r="F50" s="9">
        <v>548157</v>
      </c>
      <c r="G50" s="8">
        <f t="shared" si="1"/>
        <v>854857</v>
      </c>
      <c r="H50" s="9">
        <v>0</v>
      </c>
      <c r="I50" s="9">
        <f t="shared" si="11"/>
        <v>165000</v>
      </c>
      <c r="J50" s="9">
        <f t="shared" si="12"/>
        <v>180000</v>
      </c>
      <c r="K50" s="9">
        <f t="shared" si="13"/>
        <v>1980000</v>
      </c>
      <c r="L50" s="9">
        <f t="shared" si="7"/>
        <v>1100000</v>
      </c>
      <c r="M50" s="9">
        <v>0</v>
      </c>
      <c r="N50" s="9">
        <f t="shared" si="8"/>
        <v>834600</v>
      </c>
      <c r="O50" s="9">
        <v>16500</v>
      </c>
      <c r="P50" s="8">
        <f t="shared" si="2"/>
        <v>818100</v>
      </c>
      <c r="Q50" s="9">
        <f t="shared" si="3"/>
        <v>2645143</v>
      </c>
      <c r="R50" s="9">
        <f t="shared" si="10"/>
        <v>2681900</v>
      </c>
      <c r="S50" s="9">
        <f t="shared" si="5"/>
        <v>36757</v>
      </c>
      <c r="T50" s="10">
        <f t="shared" si="6"/>
        <v>-1.3705581863604162</v>
      </c>
    </row>
    <row r="51" spans="1:20" x14ac:dyDescent="0.3">
      <c r="A51" s="6" t="s">
        <v>46</v>
      </c>
      <c r="B51" s="7">
        <v>2.5</v>
      </c>
      <c r="C51" s="8">
        <v>4000000</v>
      </c>
      <c r="D51" s="9">
        <f t="shared" si="0"/>
        <v>48000</v>
      </c>
      <c r="E51" s="9">
        <v>304700</v>
      </c>
      <c r="F51" s="9">
        <v>660995</v>
      </c>
      <c r="G51" s="8">
        <f t="shared" si="1"/>
        <v>1013695</v>
      </c>
      <c r="H51" s="9">
        <v>0</v>
      </c>
      <c r="I51" s="9">
        <f t="shared" si="11"/>
        <v>165000</v>
      </c>
      <c r="J51" s="9">
        <f t="shared" si="12"/>
        <v>180000</v>
      </c>
      <c r="K51" s="9">
        <f t="shared" si="13"/>
        <v>1980000</v>
      </c>
      <c r="L51" s="9">
        <f>IF(C51&lt;2400000,0,MIN(C51,8000000)-2400000)</f>
        <v>1600000</v>
      </c>
      <c r="M51" s="9">
        <v>0</v>
      </c>
      <c r="N51" s="9">
        <f t="shared" si="8"/>
        <v>969600</v>
      </c>
      <c r="O51" s="9">
        <v>16500</v>
      </c>
      <c r="P51" s="8">
        <f t="shared" si="2"/>
        <v>953100</v>
      </c>
      <c r="Q51" s="9">
        <f t="shared" si="3"/>
        <v>2986305</v>
      </c>
      <c r="R51" s="9">
        <f t="shared" si="10"/>
        <v>3046900</v>
      </c>
      <c r="S51" s="9">
        <f t="shared" si="5"/>
        <v>60595</v>
      </c>
      <c r="T51" s="10">
        <f t="shared" si="6"/>
        <v>-1.9887426564705109</v>
      </c>
    </row>
    <row r="52" spans="1:20" x14ac:dyDescent="0.3">
      <c r="A52" s="6" t="s">
        <v>47</v>
      </c>
      <c r="B52" s="7">
        <v>2.5</v>
      </c>
      <c r="C52" s="8">
        <v>4500000</v>
      </c>
      <c r="D52" s="9">
        <f t="shared" si="0"/>
        <v>54000</v>
      </c>
      <c r="E52" s="9">
        <v>344700</v>
      </c>
      <c r="F52" s="9">
        <v>773832</v>
      </c>
      <c r="G52" s="8">
        <f t="shared" si="1"/>
        <v>1172532</v>
      </c>
      <c r="H52" s="9">
        <v>0</v>
      </c>
      <c r="I52" s="9">
        <f t="shared" si="11"/>
        <v>165000</v>
      </c>
      <c r="J52" s="9">
        <f t="shared" si="12"/>
        <v>180000</v>
      </c>
      <c r="K52" s="9">
        <f t="shared" si="13"/>
        <v>1980000</v>
      </c>
      <c r="L52" s="9">
        <f t="shared" si="7"/>
        <v>2100000</v>
      </c>
      <c r="M52" s="9">
        <v>0</v>
      </c>
      <c r="N52" s="9">
        <f t="shared" si="8"/>
        <v>1104600</v>
      </c>
      <c r="O52" s="9">
        <v>16500</v>
      </c>
      <c r="P52" s="8">
        <f t="shared" si="2"/>
        <v>1088100</v>
      </c>
      <c r="Q52" s="9">
        <f t="shared" si="3"/>
        <v>3327468</v>
      </c>
      <c r="R52" s="9">
        <f t="shared" si="10"/>
        <v>3411900</v>
      </c>
      <c r="S52" s="9">
        <f t="shared" si="5"/>
        <v>84432</v>
      </c>
      <c r="T52" s="10">
        <f t="shared" si="6"/>
        <v>-2.4746329024883496</v>
      </c>
    </row>
    <row r="53" spans="1:20" x14ac:dyDescent="0.3">
      <c r="A53" s="6" t="s">
        <v>48</v>
      </c>
      <c r="B53" s="7">
        <v>2.5</v>
      </c>
      <c r="C53" s="8">
        <v>5000000</v>
      </c>
      <c r="D53" s="9">
        <f t="shared" si="0"/>
        <v>60000</v>
      </c>
      <c r="E53" s="9">
        <v>384700</v>
      </c>
      <c r="F53" s="9">
        <v>886670</v>
      </c>
      <c r="G53" s="8">
        <f t="shared" si="1"/>
        <v>1331370</v>
      </c>
      <c r="H53" s="9">
        <v>0</v>
      </c>
      <c r="I53" s="9">
        <f t="shared" si="11"/>
        <v>165000</v>
      </c>
      <c r="J53" s="9">
        <f t="shared" si="12"/>
        <v>180000</v>
      </c>
      <c r="K53" s="9">
        <f t="shared" si="13"/>
        <v>1980000</v>
      </c>
      <c r="L53" s="9">
        <f t="shared" si="7"/>
        <v>2600000</v>
      </c>
      <c r="M53" s="9">
        <v>0</v>
      </c>
      <c r="N53" s="9">
        <f t="shared" si="8"/>
        <v>1239600</v>
      </c>
      <c r="O53" s="9">
        <v>16500</v>
      </c>
      <c r="P53" s="8">
        <f t="shared" si="2"/>
        <v>1223100</v>
      </c>
      <c r="Q53" s="9">
        <f t="shared" si="3"/>
        <v>3668630</v>
      </c>
      <c r="R53" s="9">
        <f t="shared" si="10"/>
        <v>3776900</v>
      </c>
      <c r="S53" s="9">
        <f t="shared" si="5"/>
        <v>108270</v>
      </c>
      <c r="T53" s="10">
        <f t="shared" si="6"/>
        <v>-2.8666366596944584</v>
      </c>
    </row>
    <row r="54" spans="1:20" x14ac:dyDescent="0.3">
      <c r="A54" s="6" t="s">
        <v>49</v>
      </c>
      <c r="B54" s="7">
        <v>2.5</v>
      </c>
      <c r="C54" s="8">
        <v>5500000</v>
      </c>
      <c r="D54" s="9">
        <f t="shared" si="0"/>
        <v>66000</v>
      </c>
      <c r="E54" s="9">
        <v>424700</v>
      </c>
      <c r="F54" s="9">
        <v>999507</v>
      </c>
      <c r="G54" s="8">
        <f t="shared" si="1"/>
        <v>1490207</v>
      </c>
      <c r="H54" s="9">
        <v>0</v>
      </c>
      <c r="I54" s="9">
        <f t="shared" si="11"/>
        <v>165000</v>
      </c>
      <c r="J54" s="9">
        <f t="shared" si="12"/>
        <v>180000</v>
      </c>
      <c r="K54" s="9">
        <f t="shared" si="13"/>
        <v>1980000</v>
      </c>
      <c r="L54" s="9">
        <f t="shared" si="7"/>
        <v>3100000</v>
      </c>
      <c r="M54" s="9">
        <v>0</v>
      </c>
      <c r="N54" s="9">
        <f t="shared" si="8"/>
        <v>1374600</v>
      </c>
      <c r="O54" s="9">
        <v>16500</v>
      </c>
      <c r="P54" s="8">
        <f t="shared" si="2"/>
        <v>1358100</v>
      </c>
      <c r="Q54" s="9">
        <f t="shared" si="3"/>
        <v>4009793</v>
      </c>
      <c r="R54" s="9">
        <f t="shared" si="10"/>
        <v>4141900</v>
      </c>
      <c r="S54" s="9">
        <f t="shared" si="5"/>
        <v>132107</v>
      </c>
      <c r="T54" s="10">
        <f t="shared" si="6"/>
        <v>-3.1895265457881647</v>
      </c>
    </row>
    <row r="55" spans="1:20" x14ac:dyDescent="0.3">
      <c r="A55" s="6" t="s">
        <v>50</v>
      </c>
      <c r="B55" s="7">
        <v>2.5</v>
      </c>
      <c r="C55" s="8">
        <v>6000000</v>
      </c>
      <c r="D55" s="9">
        <f t="shared" si="0"/>
        <v>72000</v>
      </c>
      <c r="E55" s="9">
        <v>464700</v>
      </c>
      <c r="F55" s="9">
        <v>1112345</v>
      </c>
      <c r="G55" s="8">
        <f t="shared" si="1"/>
        <v>1649045</v>
      </c>
      <c r="H55" s="9">
        <v>0</v>
      </c>
      <c r="I55" s="9">
        <f t="shared" si="11"/>
        <v>165000</v>
      </c>
      <c r="J55" s="9">
        <f t="shared" si="12"/>
        <v>180000</v>
      </c>
      <c r="K55" s="9">
        <f t="shared" si="13"/>
        <v>1980000</v>
      </c>
      <c r="L55" s="9">
        <f t="shared" si="7"/>
        <v>3600000</v>
      </c>
      <c r="M55" s="9">
        <v>0</v>
      </c>
      <c r="N55" s="9">
        <f t="shared" si="8"/>
        <v>1509600</v>
      </c>
      <c r="O55" s="9">
        <v>16500</v>
      </c>
      <c r="P55" s="8">
        <f t="shared" si="2"/>
        <v>1493100</v>
      </c>
      <c r="Q55" s="9">
        <f t="shared" si="3"/>
        <v>4350955</v>
      </c>
      <c r="R55" s="9">
        <f t="shared" si="10"/>
        <v>4506900</v>
      </c>
      <c r="S55" s="9">
        <f t="shared" si="5"/>
        <v>155945</v>
      </c>
      <c r="T55" s="10">
        <f t="shared" si="6"/>
        <v>-3.4601388981339722</v>
      </c>
    </row>
    <row r="56" spans="1:20" x14ac:dyDescent="0.3">
      <c r="A56" s="6" t="s">
        <v>51</v>
      </c>
      <c r="B56" s="7">
        <v>2.5</v>
      </c>
      <c r="C56" s="8">
        <v>6500000</v>
      </c>
      <c r="D56" s="9">
        <f t="shared" si="0"/>
        <v>78000</v>
      </c>
      <c r="E56" s="9">
        <v>504700</v>
      </c>
      <c r="F56" s="9">
        <v>1225182</v>
      </c>
      <c r="G56" s="8">
        <f t="shared" si="1"/>
        <v>1807882</v>
      </c>
      <c r="H56" s="9">
        <v>0</v>
      </c>
      <c r="I56" s="9">
        <f t="shared" si="11"/>
        <v>165000</v>
      </c>
      <c r="J56" s="9">
        <f t="shared" si="12"/>
        <v>180000</v>
      </c>
      <c r="K56" s="9">
        <f t="shared" si="13"/>
        <v>1980000</v>
      </c>
      <c r="L56" s="9">
        <f t="shared" si="7"/>
        <v>4100000</v>
      </c>
      <c r="M56" s="9">
        <v>0</v>
      </c>
      <c r="N56" s="9">
        <f t="shared" si="8"/>
        <v>1644600</v>
      </c>
      <c r="O56" s="9">
        <v>16500</v>
      </c>
      <c r="P56" s="8">
        <f t="shared" si="2"/>
        <v>1628100</v>
      </c>
      <c r="Q56" s="9">
        <f t="shared" si="3"/>
        <v>4692118</v>
      </c>
      <c r="R56" s="9">
        <f t="shared" si="10"/>
        <v>4871900</v>
      </c>
      <c r="S56" s="9">
        <f t="shared" si="5"/>
        <v>179782</v>
      </c>
      <c r="T56" s="10">
        <f t="shared" si="6"/>
        <v>-3.6901824750097498</v>
      </c>
    </row>
    <row r="57" spans="1:20" x14ac:dyDescent="0.3">
      <c r="A57" s="6" t="s">
        <v>52</v>
      </c>
      <c r="B57" s="7">
        <v>2.5</v>
      </c>
      <c r="C57" s="8">
        <v>7000000</v>
      </c>
      <c r="D57" s="9">
        <f t="shared" si="0"/>
        <v>84000</v>
      </c>
      <c r="E57" s="9">
        <v>544700</v>
      </c>
      <c r="F57" s="9">
        <v>1338020</v>
      </c>
      <c r="G57" s="8">
        <f t="shared" si="1"/>
        <v>1966720</v>
      </c>
      <c r="H57" s="9">
        <v>0</v>
      </c>
      <c r="I57" s="9">
        <f t="shared" si="11"/>
        <v>165000</v>
      </c>
      <c r="J57" s="9">
        <f t="shared" si="12"/>
        <v>180000</v>
      </c>
      <c r="K57" s="9">
        <f t="shared" si="13"/>
        <v>1980000</v>
      </c>
      <c r="L57" s="9">
        <f t="shared" si="7"/>
        <v>4600000</v>
      </c>
      <c r="M57" s="9">
        <v>0</v>
      </c>
      <c r="N57" s="9">
        <f t="shared" si="8"/>
        <v>1779600</v>
      </c>
      <c r="O57" s="9">
        <v>16500</v>
      </c>
      <c r="P57" s="8">
        <f t="shared" si="2"/>
        <v>1763100</v>
      </c>
      <c r="Q57" s="9">
        <f t="shared" si="3"/>
        <v>5033280</v>
      </c>
      <c r="R57" s="9">
        <f t="shared" si="10"/>
        <v>5236900</v>
      </c>
      <c r="S57" s="9">
        <f t="shared" si="5"/>
        <v>203620</v>
      </c>
      <c r="T57" s="10">
        <f t="shared" si="6"/>
        <v>-3.8881781206438926</v>
      </c>
    </row>
    <row r="58" spans="1:20" x14ac:dyDescent="0.3">
      <c r="A58" s="6" t="s">
        <v>53</v>
      </c>
      <c r="B58" s="7">
        <v>2.5</v>
      </c>
      <c r="C58" s="8">
        <v>7500000</v>
      </c>
      <c r="D58" s="9">
        <f t="shared" si="0"/>
        <v>90000</v>
      </c>
      <c r="E58" s="9">
        <v>584700</v>
      </c>
      <c r="F58" s="9">
        <v>1450857</v>
      </c>
      <c r="G58" s="8">
        <f t="shared" si="1"/>
        <v>2125557</v>
      </c>
      <c r="H58" s="9">
        <v>0</v>
      </c>
      <c r="I58" s="9">
        <f t="shared" si="11"/>
        <v>165000</v>
      </c>
      <c r="J58" s="9">
        <f t="shared" si="12"/>
        <v>180000</v>
      </c>
      <c r="K58" s="9">
        <f t="shared" si="13"/>
        <v>1980000</v>
      </c>
      <c r="L58" s="9">
        <f t="shared" si="7"/>
        <v>5100000</v>
      </c>
      <c r="M58" s="9">
        <v>0</v>
      </c>
      <c r="N58" s="9">
        <f t="shared" si="8"/>
        <v>1914600</v>
      </c>
      <c r="O58" s="9">
        <v>16500</v>
      </c>
      <c r="P58" s="8">
        <f t="shared" si="2"/>
        <v>1898100</v>
      </c>
      <c r="Q58" s="9">
        <f t="shared" si="3"/>
        <v>5374443</v>
      </c>
      <c r="R58" s="9">
        <f t="shared" si="10"/>
        <v>5601900</v>
      </c>
      <c r="S58" s="9">
        <f t="shared" si="5"/>
        <v>227457</v>
      </c>
      <c r="T58" s="10">
        <f t="shared" si="6"/>
        <v>-4.0603545225726982</v>
      </c>
    </row>
    <row r="59" spans="1:20" x14ac:dyDescent="0.3">
      <c r="A59" s="12" t="s">
        <v>54</v>
      </c>
      <c r="B59" s="13">
        <v>2.5</v>
      </c>
      <c r="C59" s="5">
        <v>8000000</v>
      </c>
      <c r="D59" s="14">
        <f t="shared" si="0"/>
        <v>96000</v>
      </c>
      <c r="E59" s="14">
        <v>624700</v>
      </c>
      <c r="F59" s="14">
        <v>1563695</v>
      </c>
      <c r="G59" s="5">
        <f t="shared" si="1"/>
        <v>2284395</v>
      </c>
      <c r="H59" s="9">
        <v>0</v>
      </c>
      <c r="I59" s="9">
        <f t="shared" si="11"/>
        <v>165000</v>
      </c>
      <c r="J59" s="9">
        <f t="shared" si="12"/>
        <v>180000</v>
      </c>
      <c r="K59" s="9">
        <f t="shared" si="13"/>
        <v>1980000</v>
      </c>
      <c r="L59" s="9">
        <f t="shared" si="7"/>
        <v>5600000</v>
      </c>
      <c r="M59" s="9">
        <f t="shared" ref="M59:M74" si="14">+C59-8000000</f>
        <v>0</v>
      </c>
      <c r="N59" s="9">
        <f t="shared" si="8"/>
        <v>2049600</v>
      </c>
      <c r="O59" s="9">
        <v>16500</v>
      </c>
      <c r="P59" s="5">
        <f t="shared" si="2"/>
        <v>2033100</v>
      </c>
      <c r="Q59" s="9">
        <f t="shared" si="3"/>
        <v>5715605</v>
      </c>
      <c r="R59" s="9">
        <f t="shared" si="10"/>
        <v>5966900</v>
      </c>
      <c r="S59" s="9">
        <f t="shared" si="5"/>
        <v>251295</v>
      </c>
      <c r="T59" s="10">
        <f t="shared" si="6"/>
        <v>-4.2114833498131361</v>
      </c>
    </row>
    <row r="60" spans="1:20" x14ac:dyDescent="0.3">
      <c r="A60" s="12" t="s">
        <v>55</v>
      </c>
      <c r="B60" s="13">
        <v>2.5</v>
      </c>
      <c r="C60" s="5">
        <v>8000001</v>
      </c>
      <c r="D60" s="14">
        <f t="shared" si="0"/>
        <v>96000.012000000002</v>
      </c>
      <c r="E60" s="14">
        <v>624700</v>
      </c>
      <c r="F60" s="14">
        <v>1563695</v>
      </c>
      <c r="G60" s="5">
        <f t="shared" si="1"/>
        <v>2284395.0120000001</v>
      </c>
      <c r="H60" s="9">
        <v>0</v>
      </c>
      <c r="I60" s="9">
        <f t="shared" si="11"/>
        <v>165000</v>
      </c>
      <c r="J60" s="9">
        <f t="shared" si="12"/>
        <v>180000</v>
      </c>
      <c r="K60" s="9">
        <f t="shared" si="13"/>
        <v>1980000</v>
      </c>
      <c r="L60" s="9">
        <f t="shared" si="7"/>
        <v>5600000</v>
      </c>
      <c r="M60" s="9">
        <f t="shared" si="14"/>
        <v>1</v>
      </c>
      <c r="N60" s="9">
        <f t="shared" si="8"/>
        <v>2049600.32</v>
      </c>
      <c r="O60" s="9">
        <v>16500</v>
      </c>
      <c r="P60" s="5">
        <f t="shared" si="2"/>
        <v>2033100.32</v>
      </c>
      <c r="Q60" s="9">
        <f t="shared" si="3"/>
        <v>5715605.9879999999</v>
      </c>
      <c r="R60" s="9">
        <f t="shared" si="10"/>
        <v>5966900.6799999997</v>
      </c>
      <c r="S60" s="9">
        <f t="shared" si="5"/>
        <v>251294.69199999981</v>
      </c>
      <c r="T60" s="10">
        <f t="shared" si="6"/>
        <v>-4.2114777080552956</v>
      </c>
    </row>
    <row r="61" spans="1:20" x14ac:dyDescent="0.3">
      <c r="A61" s="6" t="s">
        <v>56</v>
      </c>
      <c r="B61" s="7">
        <v>2.5</v>
      </c>
      <c r="C61" s="8">
        <v>9000000</v>
      </c>
      <c r="D61" s="9">
        <f t="shared" si="0"/>
        <v>108000</v>
      </c>
      <c r="E61" s="9">
        <v>704700</v>
      </c>
      <c r="F61" s="9">
        <v>1789370</v>
      </c>
      <c r="G61" s="8">
        <f t="shared" si="1"/>
        <v>2602070</v>
      </c>
      <c r="H61" s="9">
        <v>0</v>
      </c>
      <c r="I61" s="9">
        <f t="shared" si="11"/>
        <v>165000</v>
      </c>
      <c r="J61" s="9">
        <f t="shared" si="12"/>
        <v>180000</v>
      </c>
      <c r="K61" s="9">
        <f t="shared" si="13"/>
        <v>1980000</v>
      </c>
      <c r="L61" s="9">
        <f t="shared" si="7"/>
        <v>5600000</v>
      </c>
      <c r="M61" s="9">
        <f t="shared" si="14"/>
        <v>1000000</v>
      </c>
      <c r="N61" s="9">
        <f t="shared" si="8"/>
        <v>2369600</v>
      </c>
      <c r="O61" s="9">
        <v>16500</v>
      </c>
      <c r="P61" s="8">
        <f t="shared" si="2"/>
        <v>2353100</v>
      </c>
      <c r="Q61" s="9">
        <f t="shared" si="3"/>
        <v>6397930</v>
      </c>
      <c r="R61" s="9">
        <f t="shared" si="10"/>
        <v>6646900</v>
      </c>
      <c r="S61" s="9">
        <f t="shared" si="5"/>
        <v>248970</v>
      </c>
      <c r="T61" s="10">
        <f t="shared" si="6"/>
        <v>-3.7456558696535227</v>
      </c>
    </row>
    <row r="62" spans="1:20" x14ac:dyDescent="0.3">
      <c r="A62" s="6" t="s">
        <v>57</v>
      </c>
      <c r="B62" s="7">
        <v>2.5</v>
      </c>
      <c r="C62" s="8">
        <v>10000000</v>
      </c>
      <c r="D62" s="9">
        <f t="shared" si="0"/>
        <v>120000</v>
      </c>
      <c r="E62" s="9">
        <v>784700</v>
      </c>
      <c r="F62" s="9">
        <v>2015045</v>
      </c>
      <c r="G62" s="8">
        <f t="shared" si="1"/>
        <v>2919745</v>
      </c>
      <c r="H62" s="9">
        <v>0</v>
      </c>
      <c r="I62" s="9">
        <f t="shared" si="11"/>
        <v>165000</v>
      </c>
      <c r="J62" s="9">
        <f t="shared" si="12"/>
        <v>180000</v>
      </c>
      <c r="K62" s="9">
        <f t="shared" si="13"/>
        <v>1980000</v>
      </c>
      <c r="L62" s="9">
        <f t="shared" si="7"/>
        <v>5600000</v>
      </c>
      <c r="M62" s="9">
        <f t="shared" si="14"/>
        <v>2000000</v>
      </c>
      <c r="N62" s="9">
        <f t="shared" si="8"/>
        <v>2689600</v>
      </c>
      <c r="O62" s="9">
        <v>16500</v>
      </c>
      <c r="P62" s="8">
        <f t="shared" si="2"/>
        <v>2673100</v>
      </c>
      <c r="Q62" s="9">
        <f t="shared" si="3"/>
        <v>7080255</v>
      </c>
      <c r="R62" s="9">
        <f t="shared" si="10"/>
        <v>7326900</v>
      </c>
      <c r="S62" s="9">
        <f t="shared" si="5"/>
        <v>246645</v>
      </c>
      <c r="T62" s="10">
        <f t="shared" si="6"/>
        <v>-3.366294067067928</v>
      </c>
    </row>
    <row r="63" spans="1:20" x14ac:dyDescent="0.3">
      <c r="A63" s="6" t="s">
        <v>58</v>
      </c>
      <c r="B63" s="7">
        <v>2.5</v>
      </c>
      <c r="C63" s="8">
        <v>11000000</v>
      </c>
      <c r="D63" s="9">
        <f t="shared" si="0"/>
        <v>132000</v>
      </c>
      <c r="E63" s="9">
        <v>864700</v>
      </c>
      <c r="F63" s="9">
        <v>2240720</v>
      </c>
      <c r="G63" s="8">
        <f t="shared" si="1"/>
        <v>3237420</v>
      </c>
      <c r="H63" s="9">
        <v>0</v>
      </c>
      <c r="I63" s="9">
        <f t="shared" si="11"/>
        <v>165000</v>
      </c>
      <c r="J63" s="9">
        <f t="shared" si="12"/>
        <v>180000</v>
      </c>
      <c r="K63" s="9">
        <f t="shared" si="13"/>
        <v>1980000</v>
      </c>
      <c r="L63" s="9">
        <f t="shared" si="7"/>
        <v>5600000</v>
      </c>
      <c r="M63" s="9">
        <f t="shared" si="14"/>
        <v>3000000</v>
      </c>
      <c r="N63" s="9">
        <f t="shared" si="8"/>
        <v>3009600</v>
      </c>
      <c r="O63" s="9">
        <v>16500</v>
      </c>
      <c r="P63" s="8">
        <f t="shared" si="2"/>
        <v>2993100</v>
      </c>
      <c r="Q63" s="9">
        <f t="shared" si="3"/>
        <v>7762580</v>
      </c>
      <c r="R63" s="9">
        <f t="shared" si="10"/>
        <v>8006900</v>
      </c>
      <c r="S63" s="9">
        <f t="shared" si="5"/>
        <v>244320</v>
      </c>
      <c r="T63" s="10">
        <f t="shared" si="6"/>
        <v>-3.0513681949318712</v>
      </c>
    </row>
    <row r="64" spans="1:20" x14ac:dyDescent="0.3">
      <c r="A64" s="6" t="s">
        <v>59</v>
      </c>
      <c r="B64" s="7">
        <v>2.5</v>
      </c>
      <c r="C64" s="8">
        <v>12000000</v>
      </c>
      <c r="D64" s="9">
        <f t="shared" si="0"/>
        <v>144000</v>
      </c>
      <c r="E64" s="9">
        <v>944700</v>
      </c>
      <c r="F64" s="9">
        <v>2466395</v>
      </c>
      <c r="G64" s="8">
        <f t="shared" si="1"/>
        <v>3555095</v>
      </c>
      <c r="H64" s="9">
        <v>0</v>
      </c>
      <c r="I64" s="9">
        <f t="shared" si="11"/>
        <v>165000</v>
      </c>
      <c r="J64" s="9">
        <f t="shared" si="12"/>
        <v>180000</v>
      </c>
      <c r="K64" s="9">
        <f t="shared" si="13"/>
        <v>1980000</v>
      </c>
      <c r="L64" s="9">
        <f t="shared" si="7"/>
        <v>5600000</v>
      </c>
      <c r="M64" s="9">
        <f t="shared" si="14"/>
        <v>4000000</v>
      </c>
      <c r="N64" s="9">
        <f t="shared" si="8"/>
        <v>3329600</v>
      </c>
      <c r="O64" s="9">
        <v>16500</v>
      </c>
      <c r="P64" s="8">
        <f t="shared" si="2"/>
        <v>3313100</v>
      </c>
      <c r="Q64" s="9">
        <f t="shared" si="3"/>
        <v>8444905</v>
      </c>
      <c r="R64" s="9">
        <f t="shared" si="10"/>
        <v>8686900</v>
      </c>
      <c r="S64" s="9">
        <f t="shared" si="5"/>
        <v>241995</v>
      </c>
      <c r="T64" s="10">
        <f t="shared" si="6"/>
        <v>-2.7857463537050045</v>
      </c>
    </row>
    <row r="65" spans="1:20" x14ac:dyDescent="0.3">
      <c r="A65" s="6" t="s">
        <v>60</v>
      </c>
      <c r="B65" s="7">
        <v>2.5</v>
      </c>
      <c r="C65" s="8">
        <v>13000000</v>
      </c>
      <c r="D65" s="9">
        <f t="shared" si="0"/>
        <v>156000</v>
      </c>
      <c r="E65" s="9">
        <v>1024700</v>
      </c>
      <c r="F65" s="9">
        <v>2692070</v>
      </c>
      <c r="G65" s="8">
        <f t="shared" si="1"/>
        <v>3872770</v>
      </c>
      <c r="H65" s="9">
        <v>0</v>
      </c>
      <c r="I65" s="9">
        <f t="shared" si="11"/>
        <v>165000</v>
      </c>
      <c r="J65" s="9">
        <f t="shared" si="12"/>
        <v>180000</v>
      </c>
      <c r="K65" s="9">
        <f t="shared" si="13"/>
        <v>1980000</v>
      </c>
      <c r="L65" s="9">
        <f t="shared" si="7"/>
        <v>5600000</v>
      </c>
      <c r="M65" s="9">
        <f t="shared" si="14"/>
        <v>5000000</v>
      </c>
      <c r="N65" s="9">
        <f t="shared" si="8"/>
        <v>3649600</v>
      </c>
      <c r="O65" s="9">
        <v>16500</v>
      </c>
      <c r="P65" s="8">
        <f t="shared" si="2"/>
        <v>3633100</v>
      </c>
      <c r="Q65" s="9">
        <f t="shared" si="3"/>
        <v>9127230</v>
      </c>
      <c r="R65" s="9">
        <f t="shared" si="10"/>
        <v>9366900</v>
      </c>
      <c r="S65" s="9">
        <f t="shared" si="5"/>
        <v>239670</v>
      </c>
      <c r="T65" s="10">
        <f t="shared" si="6"/>
        <v>-2.5586907087723794</v>
      </c>
    </row>
    <row r="66" spans="1:20" x14ac:dyDescent="0.3">
      <c r="A66" s="6" t="s">
        <v>61</v>
      </c>
      <c r="B66" s="7">
        <v>2.5</v>
      </c>
      <c r="C66" s="8">
        <v>14000000</v>
      </c>
      <c r="D66" s="9">
        <f t="shared" si="0"/>
        <v>168000</v>
      </c>
      <c r="E66" s="9">
        <v>1104700</v>
      </c>
      <c r="F66" s="9">
        <v>2917745</v>
      </c>
      <c r="G66" s="8">
        <f t="shared" si="1"/>
        <v>4190445</v>
      </c>
      <c r="H66" s="9">
        <v>0</v>
      </c>
      <c r="I66" s="9">
        <f t="shared" si="11"/>
        <v>165000</v>
      </c>
      <c r="J66" s="9">
        <f t="shared" si="12"/>
        <v>180000</v>
      </c>
      <c r="K66" s="9">
        <f t="shared" si="13"/>
        <v>1980000</v>
      </c>
      <c r="L66" s="9">
        <f t="shared" si="7"/>
        <v>5600000</v>
      </c>
      <c r="M66" s="9">
        <f t="shared" si="14"/>
        <v>6000000</v>
      </c>
      <c r="N66" s="9">
        <f t="shared" si="8"/>
        <v>3969600</v>
      </c>
      <c r="O66" s="9">
        <v>16500</v>
      </c>
      <c r="P66" s="8">
        <f>+N66-O66</f>
        <v>3953100</v>
      </c>
      <c r="Q66" s="9">
        <f t="shared" si="3"/>
        <v>9809555</v>
      </c>
      <c r="R66" s="9">
        <f t="shared" si="10"/>
        <v>10046900</v>
      </c>
      <c r="S66" s="9">
        <f t="shared" si="5"/>
        <v>237345</v>
      </c>
      <c r="T66" s="10">
        <f t="shared" si="6"/>
        <v>-2.3623704824373686</v>
      </c>
    </row>
    <row r="67" spans="1:20" x14ac:dyDescent="0.3">
      <c r="A67" s="6" t="s">
        <v>62</v>
      </c>
      <c r="B67" s="7">
        <v>2.5</v>
      </c>
      <c r="C67" s="8">
        <v>15000000</v>
      </c>
      <c r="D67" s="9">
        <f t="shared" si="0"/>
        <v>180000</v>
      </c>
      <c r="E67" s="9">
        <v>1184700</v>
      </c>
      <c r="F67" s="9">
        <v>3143420</v>
      </c>
      <c r="G67" s="8">
        <f t="shared" si="1"/>
        <v>4508120</v>
      </c>
      <c r="H67" s="9">
        <v>0</v>
      </c>
      <c r="I67" s="9">
        <f t="shared" si="11"/>
        <v>165000</v>
      </c>
      <c r="J67" s="9">
        <f t="shared" si="12"/>
        <v>180000</v>
      </c>
      <c r="K67" s="9">
        <f t="shared" si="13"/>
        <v>1980000</v>
      </c>
      <c r="L67" s="9">
        <f t="shared" si="7"/>
        <v>5600000</v>
      </c>
      <c r="M67" s="9">
        <f t="shared" si="14"/>
        <v>7000000</v>
      </c>
      <c r="N67" s="9">
        <f t="shared" si="8"/>
        <v>4289600</v>
      </c>
      <c r="O67" s="9">
        <v>16500</v>
      </c>
      <c r="P67" s="8">
        <f t="shared" si="2"/>
        <v>4273100</v>
      </c>
      <c r="Q67" s="9">
        <f t="shared" si="3"/>
        <v>10491880</v>
      </c>
      <c r="R67" s="9">
        <f t="shared" si="10"/>
        <v>10726900</v>
      </c>
      <c r="S67" s="9">
        <f t="shared" si="5"/>
        <v>235020</v>
      </c>
      <c r="T67" s="10">
        <f t="shared" si="6"/>
        <v>-2.1909405326795253</v>
      </c>
    </row>
    <row r="68" spans="1:20" x14ac:dyDescent="0.3">
      <c r="A68" s="6" t="s">
        <v>63</v>
      </c>
      <c r="B68" s="7">
        <v>2.5</v>
      </c>
      <c r="C68" s="8">
        <v>16000000</v>
      </c>
      <c r="D68" s="9">
        <f t="shared" si="0"/>
        <v>192000</v>
      </c>
      <c r="E68" s="9">
        <v>1264700</v>
      </c>
      <c r="F68" s="9">
        <v>3369095</v>
      </c>
      <c r="G68" s="8">
        <f t="shared" si="1"/>
        <v>4825795</v>
      </c>
      <c r="H68" s="9">
        <v>0</v>
      </c>
      <c r="I68" s="9">
        <f t="shared" si="11"/>
        <v>165000</v>
      </c>
      <c r="J68" s="9">
        <f t="shared" si="12"/>
        <v>180000</v>
      </c>
      <c r="K68" s="9">
        <f t="shared" si="13"/>
        <v>1980000</v>
      </c>
      <c r="L68" s="9">
        <f t="shared" si="7"/>
        <v>5600000</v>
      </c>
      <c r="M68" s="9">
        <f t="shared" si="14"/>
        <v>8000000</v>
      </c>
      <c r="N68" s="9">
        <f t="shared" si="8"/>
        <v>4609600</v>
      </c>
      <c r="O68" s="9">
        <v>16500</v>
      </c>
      <c r="P68" s="8">
        <f t="shared" si="2"/>
        <v>4593100</v>
      </c>
      <c r="Q68" s="9">
        <f t="shared" si="3"/>
        <v>11174205</v>
      </c>
      <c r="R68" s="9">
        <f t="shared" si="10"/>
        <v>11406900</v>
      </c>
      <c r="S68" s="9">
        <f t="shared" si="5"/>
        <v>232695</v>
      </c>
      <c r="T68" s="10">
        <f t="shared" si="6"/>
        <v>-2.0399495042474292</v>
      </c>
    </row>
    <row r="69" spans="1:20" x14ac:dyDescent="0.3">
      <c r="A69" s="6" t="s">
        <v>64</v>
      </c>
      <c r="B69" s="7">
        <v>2.5</v>
      </c>
      <c r="C69" s="8">
        <v>17000000</v>
      </c>
      <c r="D69" s="9">
        <f t="shared" si="0"/>
        <v>204000</v>
      </c>
      <c r="E69" s="9">
        <v>1344700</v>
      </c>
      <c r="F69" s="9">
        <v>3594770</v>
      </c>
      <c r="G69" s="8">
        <f t="shared" si="1"/>
        <v>5143470</v>
      </c>
      <c r="H69" s="9">
        <v>0</v>
      </c>
      <c r="I69" s="9">
        <f t="shared" si="11"/>
        <v>165000</v>
      </c>
      <c r="J69" s="9">
        <f t="shared" si="12"/>
        <v>180000</v>
      </c>
      <c r="K69" s="9">
        <f t="shared" si="13"/>
        <v>1980000</v>
      </c>
      <c r="L69" s="9">
        <f t="shared" si="7"/>
        <v>5600000</v>
      </c>
      <c r="M69" s="9">
        <f t="shared" si="14"/>
        <v>9000000</v>
      </c>
      <c r="N69" s="9">
        <f t="shared" si="8"/>
        <v>4929600</v>
      </c>
      <c r="O69" s="9">
        <v>16500</v>
      </c>
      <c r="P69" s="8">
        <f t="shared" si="2"/>
        <v>4913100</v>
      </c>
      <c r="Q69" s="9">
        <f t="shared" si="3"/>
        <v>11856530</v>
      </c>
      <c r="R69" s="9">
        <f t="shared" si="10"/>
        <v>12086900</v>
      </c>
      <c r="S69" s="9">
        <f t="shared" si="5"/>
        <v>230370</v>
      </c>
      <c r="T69" s="10">
        <f t="shared" si="6"/>
        <v>-1.9059477616262235</v>
      </c>
    </row>
    <row r="70" spans="1:20" x14ac:dyDescent="0.3">
      <c r="A70" s="6" t="s">
        <v>65</v>
      </c>
      <c r="B70" s="7">
        <v>2.5</v>
      </c>
      <c r="C70" s="8">
        <v>18000000</v>
      </c>
      <c r="D70" s="9">
        <f t="shared" si="0"/>
        <v>216000</v>
      </c>
      <c r="E70" s="9">
        <v>1424700</v>
      </c>
      <c r="F70" s="9">
        <v>3820445</v>
      </c>
      <c r="G70" s="8">
        <f t="shared" si="1"/>
        <v>5461145</v>
      </c>
      <c r="H70" s="9">
        <v>0</v>
      </c>
      <c r="I70" s="9">
        <f t="shared" si="11"/>
        <v>165000</v>
      </c>
      <c r="J70" s="9">
        <f t="shared" si="12"/>
        <v>180000</v>
      </c>
      <c r="K70" s="9">
        <f t="shared" si="13"/>
        <v>1980000</v>
      </c>
      <c r="L70" s="9">
        <f t="shared" si="7"/>
        <v>5600000</v>
      </c>
      <c r="M70" s="9">
        <f t="shared" si="14"/>
        <v>10000000</v>
      </c>
      <c r="N70" s="9">
        <f t="shared" si="8"/>
        <v>5249600</v>
      </c>
      <c r="O70" s="9">
        <v>16500</v>
      </c>
      <c r="P70" s="8">
        <f t="shared" si="2"/>
        <v>5233100</v>
      </c>
      <c r="Q70" s="9">
        <f t="shared" si="3"/>
        <v>12538855</v>
      </c>
      <c r="R70" s="9">
        <f t="shared" si="10"/>
        <v>12766900</v>
      </c>
      <c r="S70" s="9">
        <f t="shared" si="5"/>
        <v>228045</v>
      </c>
      <c r="T70" s="10">
        <f t="shared" si="6"/>
        <v>-1.7862206173777502</v>
      </c>
    </row>
    <row r="71" spans="1:20" x14ac:dyDescent="0.3">
      <c r="A71" s="6" t="s">
        <v>66</v>
      </c>
      <c r="B71" s="7">
        <v>2.5</v>
      </c>
      <c r="C71" s="8">
        <v>19000000</v>
      </c>
      <c r="D71" s="9">
        <f t="shared" si="0"/>
        <v>228000</v>
      </c>
      <c r="E71" s="9">
        <v>1504700</v>
      </c>
      <c r="F71" s="9">
        <v>4046120</v>
      </c>
      <c r="G71" s="8">
        <f t="shared" si="1"/>
        <v>5778820</v>
      </c>
      <c r="H71" s="9">
        <v>0</v>
      </c>
      <c r="I71" s="9">
        <f t="shared" si="11"/>
        <v>165000</v>
      </c>
      <c r="J71" s="9">
        <f t="shared" si="12"/>
        <v>180000</v>
      </c>
      <c r="K71" s="9">
        <f t="shared" si="13"/>
        <v>1980000</v>
      </c>
      <c r="L71" s="9">
        <f t="shared" si="7"/>
        <v>5600000</v>
      </c>
      <c r="M71" s="9">
        <f t="shared" si="14"/>
        <v>11000000</v>
      </c>
      <c r="N71" s="9">
        <f t="shared" si="8"/>
        <v>5569600</v>
      </c>
      <c r="O71" s="9">
        <v>16500</v>
      </c>
      <c r="P71" s="8">
        <f t="shared" si="2"/>
        <v>5553100</v>
      </c>
      <c r="Q71" s="9">
        <f t="shared" si="3"/>
        <v>13221180</v>
      </c>
      <c r="R71" s="9">
        <f t="shared" si="10"/>
        <v>13446900</v>
      </c>
      <c r="S71" s="9">
        <f t="shared" si="5"/>
        <v>225720</v>
      </c>
      <c r="T71" s="10">
        <f t="shared" si="6"/>
        <v>-1.6786025031791714</v>
      </c>
    </row>
    <row r="72" spans="1:20" x14ac:dyDescent="0.3">
      <c r="A72" s="6" t="s">
        <v>67</v>
      </c>
      <c r="B72" s="7">
        <v>2.5</v>
      </c>
      <c r="C72" s="8">
        <v>20000000</v>
      </c>
      <c r="D72" s="9">
        <f t="shared" si="0"/>
        <v>240000</v>
      </c>
      <c r="E72" s="9">
        <v>1584700</v>
      </c>
      <c r="F72" s="9">
        <v>4271795</v>
      </c>
      <c r="G72" s="8">
        <f t="shared" si="1"/>
        <v>6096495</v>
      </c>
      <c r="H72" s="9">
        <v>0</v>
      </c>
      <c r="I72" s="9">
        <f t="shared" si="11"/>
        <v>165000</v>
      </c>
      <c r="J72" s="9">
        <f t="shared" si="12"/>
        <v>180000</v>
      </c>
      <c r="K72" s="9">
        <f t="shared" si="13"/>
        <v>1980000</v>
      </c>
      <c r="L72" s="9">
        <f t="shared" si="7"/>
        <v>5600000</v>
      </c>
      <c r="M72" s="9">
        <f t="shared" si="14"/>
        <v>12000000</v>
      </c>
      <c r="N72" s="9">
        <f t="shared" si="8"/>
        <v>5889600</v>
      </c>
      <c r="O72" s="9">
        <v>16500</v>
      </c>
      <c r="P72" s="8">
        <f t="shared" si="2"/>
        <v>5873100</v>
      </c>
      <c r="Q72" s="9">
        <f t="shared" si="3"/>
        <v>13903505</v>
      </c>
      <c r="R72" s="9">
        <f t="shared" si="10"/>
        <v>14126900</v>
      </c>
      <c r="S72" s="9">
        <f t="shared" si="5"/>
        <v>223395</v>
      </c>
      <c r="T72" s="10">
        <f t="shared" si="6"/>
        <v>-1.5813448102556118</v>
      </c>
    </row>
    <row r="73" spans="1:20" x14ac:dyDescent="0.3">
      <c r="A73" s="6" t="s">
        <v>68</v>
      </c>
      <c r="B73" s="7">
        <v>2.5</v>
      </c>
      <c r="C73" s="8">
        <v>25000000</v>
      </c>
      <c r="D73" s="9">
        <f t="shared" si="0"/>
        <v>300000</v>
      </c>
      <c r="E73" s="9">
        <v>1984700</v>
      </c>
      <c r="F73" s="9">
        <v>5400170</v>
      </c>
      <c r="G73" s="8">
        <f t="shared" si="1"/>
        <v>7684870</v>
      </c>
      <c r="H73" s="9">
        <v>0</v>
      </c>
      <c r="I73" s="9">
        <f t="shared" si="11"/>
        <v>165000</v>
      </c>
      <c r="J73" s="9">
        <f t="shared" si="12"/>
        <v>180000</v>
      </c>
      <c r="K73" s="9">
        <f t="shared" si="13"/>
        <v>1980000</v>
      </c>
      <c r="L73" s="9">
        <f t="shared" si="7"/>
        <v>5600000</v>
      </c>
      <c r="M73" s="9">
        <f t="shared" si="14"/>
        <v>17000000</v>
      </c>
      <c r="N73" s="9">
        <f t="shared" si="8"/>
        <v>7489600</v>
      </c>
      <c r="O73" s="9">
        <v>16500</v>
      </c>
      <c r="P73" s="8">
        <f t="shared" si="2"/>
        <v>7473100</v>
      </c>
      <c r="Q73" s="9">
        <f t="shared" si="3"/>
        <v>17315130</v>
      </c>
      <c r="R73" s="9">
        <f t="shared" si="10"/>
        <v>17526900</v>
      </c>
      <c r="S73" s="9">
        <f t="shared" si="5"/>
        <v>211770</v>
      </c>
      <c r="T73" s="10">
        <f t="shared" si="6"/>
        <v>-1.2082570220632285</v>
      </c>
    </row>
    <row r="74" spans="1:20" x14ac:dyDescent="0.3">
      <c r="A74" s="6" t="s">
        <v>69</v>
      </c>
      <c r="B74" s="7">
        <v>2.5</v>
      </c>
      <c r="C74" s="8">
        <v>30000000</v>
      </c>
      <c r="D74" s="9">
        <f>+C74*1.2%</f>
        <v>360000</v>
      </c>
      <c r="E74" s="9">
        <v>2384700</v>
      </c>
      <c r="F74" s="9">
        <v>6528545</v>
      </c>
      <c r="G74" s="8">
        <f>+D74+E74+F74</f>
        <v>9273245</v>
      </c>
      <c r="H74" s="9">
        <v>0</v>
      </c>
      <c r="I74" s="9">
        <f t="shared" si="11"/>
        <v>165000</v>
      </c>
      <c r="J74" s="9">
        <f t="shared" si="12"/>
        <v>180000</v>
      </c>
      <c r="K74" s="9">
        <f t="shared" si="13"/>
        <v>1980000</v>
      </c>
      <c r="L74" s="9">
        <f>IF(C74&lt;2400000,0,MIN(C74,8000000)-2400000)</f>
        <v>5600000</v>
      </c>
      <c r="M74" s="9">
        <f t="shared" si="14"/>
        <v>22000000</v>
      </c>
      <c r="N74" s="9">
        <f>0+(I74*16%)+(J74*20%)+(K74*24%)+(L74*27%)+(M74*32%)</f>
        <v>9089600</v>
      </c>
      <c r="O74" s="9">
        <v>16500</v>
      </c>
      <c r="P74" s="8">
        <f>+N74-O74</f>
        <v>9073100</v>
      </c>
      <c r="Q74" s="9">
        <f t="shared" ref="Q74" si="15">+C74-G74</f>
        <v>20726755</v>
      </c>
      <c r="R74" s="9">
        <f t="shared" si="10"/>
        <v>20926900</v>
      </c>
      <c r="S74" s="9">
        <f t="shared" ref="S74" si="16">+R74-Q74</f>
        <v>200145</v>
      </c>
      <c r="T74" s="10">
        <f t="shared" ref="T74" si="17">+(Q74-R74)/R74*100</f>
        <v>-0.95640061356435968</v>
      </c>
    </row>
  </sheetData>
  <mergeCells count="16">
    <mergeCell ref="T6:T8"/>
    <mergeCell ref="G7:G8"/>
    <mergeCell ref="N7:N8"/>
    <mergeCell ref="O7:O8"/>
    <mergeCell ref="P7:P8"/>
    <mergeCell ref="D6:G6"/>
    <mergeCell ref="H6:P6"/>
    <mergeCell ref="Q6:Q8"/>
    <mergeCell ref="R6:R8"/>
    <mergeCell ref="S6:S8"/>
    <mergeCell ref="F7:F8"/>
    <mergeCell ref="A6:A8"/>
    <mergeCell ref="B6:B8"/>
    <mergeCell ref="C6:C8"/>
    <mergeCell ref="D7:D8"/>
    <mergeCell ref="E7:E8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C53DE6-D002-4A61-9F93-3937718483A1}">
  <dimension ref="A1"/>
  <sheetViews>
    <sheetView topLeftCell="A18" workbookViewId="0">
      <selection activeCell="L40" sqref="L40"/>
    </sheetView>
  </sheetViews>
  <sheetFormatPr baseColWidth="10" defaultRowHeight="14.5" x14ac:dyDescent="0.35"/>
  <sheetData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0BF9A-B48C-4CC1-991D-7753538ABE9B}">
  <dimension ref="A4:T74"/>
  <sheetViews>
    <sheetView topLeftCell="B1" zoomScaleNormal="100" workbookViewId="0">
      <pane ySplit="8" topLeftCell="A9" activePane="bottomLeft" state="frozen"/>
      <selection pane="bottomLeft" activeCell="E11" sqref="E11:E12"/>
    </sheetView>
  </sheetViews>
  <sheetFormatPr baseColWidth="10" defaultColWidth="11.54296875" defaultRowHeight="13" x14ac:dyDescent="0.3"/>
  <cols>
    <col min="1" max="1" width="7" style="11" bestFit="1" customWidth="1"/>
    <col min="2" max="2" width="9.453125" style="16" bestFit="1" customWidth="1"/>
    <col min="3" max="3" width="11.90625" style="11" customWidth="1"/>
    <col min="4" max="4" width="8.54296875" style="11" bestFit="1" customWidth="1"/>
    <col min="5" max="6" width="10" style="11" bestFit="1" customWidth="1"/>
    <col min="7" max="7" width="10.08984375" style="11" bestFit="1" customWidth="1"/>
    <col min="8" max="8" width="7.54296875" style="11" bestFit="1" customWidth="1"/>
    <col min="9" max="10" width="8.54296875" style="11" bestFit="1" customWidth="1"/>
    <col min="11" max="12" width="9" style="11" bestFit="1" customWidth="1"/>
    <col min="13" max="13" width="9.90625" style="11" bestFit="1" customWidth="1"/>
    <col min="14" max="14" width="11.54296875" style="17" customWidth="1"/>
    <col min="15" max="15" width="15.08984375" style="11" bestFit="1" customWidth="1"/>
    <col min="16" max="16" width="13.54296875" style="11" customWidth="1"/>
    <col min="17" max="18" width="11" style="11" bestFit="1" customWidth="1"/>
    <col min="19" max="19" width="10.1796875" style="11" customWidth="1"/>
    <col min="20" max="20" width="8.6328125" style="11" customWidth="1"/>
    <col min="21" max="16384" width="11.54296875" style="11"/>
  </cols>
  <sheetData>
    <row r="4" spans="1:20" ht="11.4" customHeight="1" x14ac:dyDescent="0.3"/>
    <row r="5" spans="1:20" hidden="1" x14ac:dyDescent="0.3"/>
    <row r="6" spans="1:20" s="2" customFormat="1" ht="27" customHeight="1" x14ac:dyDescent="0.3">
      <c r="A6" s="26" t="s">
        <v>70</v>
      </c>
      <c r="B6" s="29" t="s">
        <v>3</v>
      </c>
      <c r="C6" s="32" t="s">
        <v>73</v>
      </c>
      <c r="D6" s="41" t="s">
        <v>71</v>
      </c>
      <c r="E6" s="42"/>
      <c r="F6" s="42"/>
      <c r="G6" s="43"/>
      <c r="H6" s="44" t="s">
        <v>72</v>
      </c>
      <c r="I6" s="45"/>
      <c r="J6" s="45"/>
      <c r="K6" s="45"/>
      <c r="L6" s="45"/>
      <c r="M6" s="45"/>
      <c r="N6" s="45"/>
      <c r="O6" s="45"/>
      <c r="P6" s="46"/>
      <c r="Q6" s="26" t="s">
        <v>86</v>
      </c>
      <c r="R6" s="26" t="s">
        <v>87</v>
      </c>
      <c r="S6" s="32" t="s">
        <v>88</v>
      </c>
      <c r="T6" s="32" t="s">
        <v>74</v>
      </c>
    </row>
    <row r="7" spans="1:20" s="2" customFormat="1" ht="38.4" customHeight="1" x14ac:dyDescent="0.3">
      <c r="A7" s="27"/>
      <c r="B7" s="30"/>
      <c r="C7" s="33"/>
      <c r="D7" s="47" t="s">
        <v>0</v>
      </c>
      <c r="E7" s="47" t="s">
        <v>1</v>
      </c>
      <c r="F7" s="47" t="s">
        <v>2</v>
      </c>
      <c r="G7" s="35" t="s">
        <v>81</v>
      </c>
      <c r="H7" s="3" t="s">
        <v>75</v>
      </c>
      <c r="I7" s="3" t="s">
        <v>76</v>
      </c>
      <c r="J7" s="3" t="s">
        <v>78</v>
      </c>
      <c r="K7" s="3" t="s">
        <v>77</v>
      </c>
      <c r="L7" s="3" t="s">
        <v>79</v>
      </c>
      <c r="M7" s="4" t="s">
        <v>80</v>
      </c>
      <c r="N7" s="37" t="s">
        <v>83</v>
      </c>
      <c r="O7" s="49" t="s">
        <v>84</v>
      </c>
      <c r="P7" s="35" t="s">
        <v>85</v>
      </c>
      <c r="Q7" s="27"/>
      <c r="R7" s="27"/>
      <c r="S7" s="33"/>
      <c r="T7" s="33"/>
    </row>
    <row r="8" spans="1:20" s="2" customFormat="1" x14ac:dyDescent="0.3">
      <c r="A8" s="28"/>
      <c r="B8" s="31"/>
      <c r="C8" s="34"/>
      <c r="D8" s="48"/>
      <c r="E8" s="48"/>
      <c r="F8" s="48"/>
      <c r="G8" s="36"/>
      <c r="H8" s="5">
        <v>75000</v>
      </c>
      <c r="I8" s="5">
        <f>240000-75000</f>
        <v>165000</v>
      </c>
      <c r="J8" s="5">
        <f>420000-240000</f>
        <v>180000</v>
      </c>
      <c r="K8" s="5">
        <f>2400000-420000</f>
        <v>1980000</v>
      </c>
      <c r="L8" s="5">
        <f>8000000-2400000</f>
        <v>5600000</v>
      </c>
      <c r="M8" s="5" t="s">
        <v>82</v>
      </c>
      <c r="N8" s="38"/>
      <c r="O8" s="49"/>
      <c r="P8" s="36"/>
      <c r="Q8" s="28"/>
      <c r="R8" s="28"/>
      <c r="S8" s="34"/>
      <c r="T8" s="34"/>
    </row>
    <row r="9" spans="1:20" x14ac:dyDescent="0.3">
      <c r="A9" s="6" t="s">
        <v>4</v>
      </c>
      <c r="B9" s="7">
        <v>3</v>
      </c>
      <c r="C9" s="8">
        <v>75000</v>
      </c>
      <c r="D9" s="9"/>
      <c r="E9" s="9"/>
      <c r="F9" s="9"/>
      <c r="G9" s="8"/>
      <c r="H9" s="9"/>
      <c r="I9" s="9"/>
      <c r="J9" s="9"/>
      <c r="K9" s="9"/>
      <c r="L9" s="9"/>
      <c r="M9" s="9"/>
      <c r="N9" s="9"/>
      <c r="O9" s="9">
        <v>22000</v>
      </c>
      <c r="P9" s="8"/>
      <c r="Q9" s="9">
        <f>+C9-G9</f>
        <v>75000</v>
      </c>
      <c r="R9" s="9">
        <f>+C9-0</f>
        <v>75000</v>
      </c>
      <c r="S9" s="9">
        <f>+R9-Q9</f>
        <v>0</v>
      </c>
      <c r="T9" s="10">
        <f>+(Q9-R9)/R9*100</f>
        <v>0</v>
      </c>
    </row>
    <row r="10" spans="1:20" x14ac:dyDescent="0.3">
      <c r="A10" s="6" t="s">
        <v>5</v>
      </c>
      <c r="B10" s="7">
        <v>3</v>
      </c>
      <c r="C10" s="8">
        <v>75001</v>
      </c>
      <c r="D10" s="9">
        <v>900</v>
      </c>
      <c r="E10" s="9">
        <v>0</v>
      </c>
      <c r="F10" s="9">
        <v>0</v>
      </c>
      <c r="G10" s="8">
        <v>0</v>
      </c>
      <c r="H10" s="9">
        <v>0</v>
      </c>
      <c r="I10" s="9">
        <f>IF(C10&lt;75000,0,MIN(C10,240000)-75000)</f>
        <v>1</v>
      </c>
      <c r="J10" s="9">
        <v>0</v>
      </c>
      <c r="K10" s="9">
        <v>0</v>
      </c>
      <c r="L10" s="9">
        <f>IF(C10&lt;2400000,0,MIN(C10,8000000)-2400000)</f>
        <v>0</v>
      </c>
      <c r="M10" s="9">
        <v>0</v>
      </c>
      <c r="N10" s="9">
        <f>0+(I10*16%)+(J10*20%)+(K10*24%)+(L10*27%)+(M10*32%)</f>
        <v>0.16</v>
      </c>
      <c r="O10" s="9">
        <v>22000</v>
      </c>
      <c r="P10" s="8">
        <f t="shared" ref="P10:P73" si="0">+N10-O10</f>
        <v>-21999.84</v>
      </c>
      <c r="Q10" s="9">
        <f t="shared" ref="Q10:Q73" si="1">+C10-G10</f>
        <v>75001</v>
      </c>
      <c r="R10" s="9">
        <f t="shared" ref="R10:R13" si="2">+C10-0</f>
        <v>75001</v>
      </c>
      <c r="S10" s="9">
        <f t="shared" ref="S10:S73" si="3">+R10-Q10</f>
        <v>0</v>
      </c>
      <c r="T10" s="10">
        <f t="shared" ref="T10:T73" si="4">+(Q10-R10)/R10*100</f>
        <v>0</v>
      </c>
    </row>
    <row r="11" spans="1:20" x14ac:dyDescent="0.3">
      <c r="A11" s="6" t="s">
        <v>6</v>
      </c>
      <c r="B11" s="7">
        <v>3</v>
      </c>
      <c r="C11" s="8">
        <v>130000</v>
      </c>
      <c r="D11" s="9">
        <f t="shared" ref="D11:D73" si="5">+C11*1.2%</f>
        <v>1560</v>
      </c>
      <c r="E11" s="9">
        <v>450</v>
      </c>
      <c r="F11" s="9">
        <v>1098</v>
      </c>
      <c r="G11" s="8">
        <f t="shared" ref="G11:G73" si="6">+D11+E11+F11</f>
        <v>3108</v>
      </c>
      <c r="H11" s="9">
        <v>0</v>
      </c>
      <c r="I11" s="9">
        <f>IF(C11&lt;75000,0,MIN(C11,240000)-75000)</f>
        <v>55000</v>
      </c>
      <c r="J11" s="9">
        <v>0</v>
      </c>
      <c r="K11" s="9">
        <v>0</v>
      </c>
      <c r="L11" s="9">
        <f t="shared" ref="L11:L73" si="7">IF(C11&lt;2400000,0,MIN(C11,8000000)-2400000)</f>
        <v>0</v>
      </c>
      <c r="M11" s="9">
        <v>0</v>
      </c>
      <c r="N11" s="9">
        <f t="shared" ref="N11:N73" si="8">0+(I11*16%)+(J11*20%)+(K11*24%)+(L11*27%)+(M11*32%)</f>
        <v>8800</v>
      </c>
      <c r="O11" s="9">
        <v>22000</v>
      </c>
      <c r="P11" s="8">
        <f t="shared" si="0"/>
        <v>-13200</v>
      </c>
      <c r="Q11" s="9">
        <f t="shared" si="1"/>
        <v>126892</v>
      </c>
      <c r="R11" s="9">
        <f t="shared" si="2"/>
        <v>130000</v>
      </c>
      <c r="S11" s="9">
        <f>+R11-Q11</f>
        <v>3108</v>
      </c>
      <c r="T11" s="10">
        <f t="shared" si="4"/>
        <v>-2.3907692307692305</v>
      </c>
    </row>
    <row r="12" spans="1:20" x14ac:dyDescent="0.3">
      <c r="A12" s="6" t="s">
        <v>7</v>
      </c>
      <c r="B12" s="7">
        <v>3</v>
      </c>
      <c r="C12" s="8">
        <v>150000</v>
      </c>
      <c r="D12" s="9">
        <f t="shared" si="5"/>
        <v>1800</v>
      </c>
      <c r="E12" s="9">
        <v>750</v>
      </c>
      <c r="F12" s="9">
        <v>2315</v>
      </c>
      <c r="G12" s="8">
        <f t="shared" si="6"/>
        <v>4865</v>
      </c>
      <c r="H12" s="9">
        <v>0</v>
      </c>
      <c r="I12" s="9">
        <f t="shared" ref="I12" si="9">IF(C12&lt;75000,0,MIN(C12,240000)-75000)</f>
        <v>75000</v>
      </c>
      <c r="J12" s="9">
        <v>0</v>
      </c>
      <c r="K12" s="9">
        <v>0</v>
      </c>
      <c r="L12" s="9">
        <f t="shared" si="7"/>
        <v>0</v>
      </c>
      <c r="M12" s="9">
        <v>0</v>
      </c>
      <c r="N12" s="9">
        <f t="shared" si="8"/>
        <v>12000</v>
      </c>
      <c r="O12" s="9">
        <v>22000</v>
      </c>
      <c r="P12" s="8">
        <f t="shared" si="0"/>
        <v>-10000</v>
      </c>
      <c r="Q12" s="9">
        <f t="shared" si="1"/>
        <v>145135</v>
      </c>
      <c r="R12" s="9">
        <f t="shared" si="2"/>
        <v>150000</v>
      </c>
      <c r="S12" s="9">
        <f t="shared" si="3"/>
        <v>4865</v>
      </c>
      <c r="T12" s="10">
        <f t="shared" si="4"/>
        <v>-3.2433333333333336</v>
      </c>
    </row>
    <row r="13" spans="1:20" x14ac:dyDescent="0.3">
      <c r="A13" s="6" t="s">
        <v>8</v>
      </c>
      <c r="B13" s="7">
        <v>3</v>
      </c>
      <c r="C13" s="8">
        <v>200000</v>
      </c>
      <c r="D13" s="9">
        <f t="shared" si="5"/>
        <v>2400</v>
      </c>
      <c r="E13" s="9">
        <v>2700</v>
      </c>
      <c r="F13" s="9">
        <v>5151</v>
      </c>
      <c r="G13" s="8">
        <f t="shared" si="6"/>
        <v>10251</v>
      </c>
      <c r="H13" s="9">
        <v>0</v>
      </c>
      <c r="I13" s="9">
        <f>IF(C13&lt;75000,0,MIN(C13,240000)-75000)</f>
        <v>125000</v>
      </c>
      <c r="J13" s="9">
        <v>0</v>
      </c>
      <c r="K13" s="9">
        <v>0</v>
      </c>
      <c r="L13" s="9">
        <f t="shared" si="7"/>
        <v>0</v>
      </c>
      <c r="M13" s="9">
        <v>0</v>
      </c>
      <c r="N13" s="9">
        <f t="shared" si="8"/>
        <v>20000</v>
      </c>
      <c r="O13" s="9">
        <v>22000</v>
      </c>
      <c r="P13" s="8">
        <f t="shared" si="0"/>
        <v>-2000</v>
      </c>
      <c r="Q13" s="9">
        <f t="shared" si="1"/>
        <v>189749</v>
      </c>
      <c r="R13" s="9">
        <f t="shared" si="2"/>
        <v>200000</v>
      </c>
      <c r="S13" s="9">
        <f t="shared" si="3"/>
        <v>10251</v>
      </c>
      <c r="T13" s="10">
        <f t="shared" si="4"/>
        <v>-5.1255000000000006</v>
      </c>
    </row>
    <row r="14" spans="1:20" x14ac:dyDescent="0.3">
      <c r="A14" s="12" t="s">
        <v>9</v>
      </c>
      <c r="B14" s="13">
        <v>3</v>
      </c>
      <c r="C14" s="5">
        <v>240000</v>
      </c>
      <c r="D14" s="14">
        <f t="shared" si="5"/>
        <v>2880</v>
      </c>
      <c r="E14" s="14">
        <v>4300</v>
      </c>
      <c r="F14" s="14">
        <v>8263</v>
      </c>
      <c r="G14" s="5">
        <f t="shared" si="6"/>
        <v>15443</v>
      </c>
      <c r="H14" s="9">
        <v>0</v>
      </c>
      <c r="I14" s="9">
        <f>IF(C14&lt;75000,0,MIN(C14,240000)-75000)</f>
        <v>165000</v>
      </c>
      <c r="J14" s="9">
        <v>0</v>
      </c>
      <c r="K14" s="9">
        <v>0</v>
      </c>
      <c r="L14" s="9">
        <f t="shared" si="7"/>
        <v>0</v>
      </c>
      <c r="M14" s="9">
        <v>0</v>
      </c>
      <c r="N14" s="9">
        <f t="shared" si="8"/>
        <v>26400</v>
      </c>
      <c r="O14" s="9">
        <v>22000</v>
      </c>
      <c r="P14" s="5">
        <f t="shared" si="0"/>
        <v>4400</v>
      </c>
      <c r="Q14" s="9">
        <f t="shared" si="1"/>
        <v>224557</v>
      </c>
      <c r="R14" s="9">
        <f>+C14-P14</f>
        <v>235600</v>
      </c>
      <c r="S14" s="9">
        <f t="shared" si="3"/>
        <v>11043</v>
      </c>
      <c r="T14" s="10">
        <f t="shared" si="4"/>
        <v>-4.6871816638370118</v>
      </c>
    </row>
    <row r="15" spans="1:20" x14ac:dyDescent="0.3">
      <c r="A15" s="12" t="s">
        <v>10</v>
      </c>
      <c r="B15" s="13">
        <v>3</v>
      </c>
      <c r="C15" s="5">
        <v>240001</v>
      </c>
      <c r="D15" s="14">
        <f t="shared" si="5"/>
        <v>2880.0120000000002</v>
      </c>
      <c r="E15" s="14">
        <v>4300</v>
      </c>
      <c r="F15" s="14">
        <v>8263</v>
      </c>
      <c r="G15" s="5">
        <f t="shared" si="6"/>
        <v>15443.012000000001</v>
      </c>
      <c r="H15" s="9">
        <v>0</v>
      </c>
      <c r="I15" s="9">
        <f t="shared" ref="I15:I74" si="10">IF(C15&lt;75000,0,MIN(C15,240000)-75000)</f>
        <v>165000</v>
      </c>
      <c r="J15" s="9">
        <f>IF(C15&lt;24000,0,MIN(C15,420000)-240000)</f>
        <v>1</v>
      </c>
      <c r="K15" s="9">
        <v>0</v>
      </c>
      <c r="L15" s="9">
        <f t="shared" si="7"/>
        <v>0</v>
      </c>
      <c r="M15" s="9">
        <v>0</v>
      </c>
      <c r="N15" s="9">
        <f t="shared" si="8"/>
        <v>26400.2</v>
      </c>
      <c r="O15" s="9">
        <v>22000</v>
      </c>
      <c r="P15" s="5">
        <f t="shared" si="0"/>
        <v>4400.2000000000007</v>
      </c>
      <c r="Q15" s="9">
        <f t="shared" si="1"/>
        <v>224557.98800000001</v>
      </c>
      <c r="R15" s="9">
        <f t="shared" ref="R15:R74" si="11">+C15-P15</f>
        <v>235600.8</v>
      </c>
      <c r="S15" s="9">
        <f t="shared" si="3"/>
        <v>11042.811999999976</v>
      </c>
      <c r="T15" s="10">
        <f t="shared" si="4"/>
        <v>-4.687085952169932</v>
      </c>
    </row>
    <row r="16" spans="1:20" x14ac:dyDescent="0.3">
      <c r="A16" s="6" t="s">
        <v>11</v>
      </c>
      <c r="B16" s="7">
        <v>3</v>
      </c>
      <c r="C16" s="8">
        <v>270000</v>
      </c>
      <c r="D16" s="9">
        <f t="shared" si="5"/>
        <v>3240</v>
      </c>
      <c r="E16" s="9">
        <v>6300</v>
      </c>
      <c r="F16" s="9">
        <v>10662</v>
      </c>
      <c r="G16" s="8">
        <f t="shared" si="6"/>
        <v>20202</v>
      </c>
      <c r="H16" s="9">
        <v>0</v>
      </c>
      <c r="I16" s="9">
        <f t="shared" si="10"/>
        <v>165000</v>
      </c>
      <c r="J16" s="9">
        <f>IF(C16&lt;24000,0,MIN(C16,420000)-240000)</f>
        <v>30000</v>
      </c>
      <c r="K16" s="9">
        <v>0</v>
      </c>
      <c r="L16" s="9">
        <f t="shared" si="7"/>
        <v>0</v>
      </c>
      <c r="M16" s="9">
        <v>0</v>
      </c>
      <c r="N16" s="9">
        <f t="shared" si="8"/>
        <v>32400</v>
      </c>
      <c r="O16" s="9">
        <v>22000</v>
      </c>
      <c r="P16" s="8">
        <f t="shared" si="0"/>
        <v>10400</v>
      </c>
      <c r="Q16" s="9">
        <f t="shared" si="1"/>
        <v>249798</v>
      </c>
      <c r="R16" s="9">
        <f t="shared" si="11"/>
        <v>259600</v>
      </c>
      <c r="S16" s="9">
        <f t="shared" si="3"/>
        <v>9802</v>
      </c>
      <c r="T16" s="10">
        <f t="shared" si="4"/>
        <v>-3.7758089368258863</v>
      </c>
    </row>
    <row r="17" spans="1:20" x14ac:dyDescent="0.3">
      <c r="A17" s="6" t="s">
        <v>12</v>
      </c>
      <c r="B17" s="7">
        <v>3</v>
      </c>
      <c r="C17" s="8">
        <v>300000</v>
      </c>
      <c r="D17" s="9">
        <f t="shared" si="5"/>
        <v>3600</v>
      </c>
      <c r="E17" s="9">
        <v>8700</v>
      </c>
      <c r="F17" s="9">
        <v>13017</v>
      </c>
      <c r="G17" s="8">
        <f t="shared" si="6"/>
        <v>25317</v>
      </c>
      <c r="H17" s="9">
        <v>0</v>
      </c>
      <c r="I17" s="9">
        <f t="shared" si="10"/>
        <v>165000</v>
      </c>
      <c r="J17" s="9">
        <f t="shared" ref="J17:J74" si="12">IF(C17&lt;24000,0,MIN(C17,420000)-240000)</f>
        <v>60000</v>
      </c>
      <c r="K17" s="9">
        <v>0</v>
      </c>
      <c r="L17" s="9">
        <f t="shared" si="7"/>
        <v>0</v>
      </c>
      <c r="M17" s="9">
        <v>0</v>
      </c>
      <c r="N17" s="9">
        <f t="shared" si="8"/>
        <v>38400</v>
      </c>
      <c r="O17" s="9">
        <v>22000</v>
      </c>
      <c r="P17" s="8">
        <f t="shared" si="0"/>
        <v>16400</v>
      </c>
      <c r="Q17" s="9">
        <f t="shared" si="1"/>
        <v>274683</v>
      </c>
      <c r="R17" s="9">
        <f t="shared" si="11"/>
        <v>283600</v>
      </c>
      <c r="S17" s="9">
        <f t="shared" si="3"/>
        <v>8917</v>
      </c>
      <c r="T17" s="10">
        <f t="shared" si="4"/>
        <v>-3.144217207334274</v>
      </c>
    </row>
    <row r="18" spans="1:20" x14ac:dyDescent="0.3">
      <c r="A18" s="6" t="s">
        <v>13</v>
      </c>
      <c r="B18" s="7">
        <v>3</v>
      </c>
      <c r="C18" s="8">
        <v>350000</v>
      </c>
      <c r="D18" s="9">
        <f t="shared" si="5"/>
        <v>4200</v>
      </c>
      <c r="E18" s="9">
        <v>12700</v>
      </c>
      <c r="F18" s="9">
        <v>16942</v>
      </c>
      <c r="G18" s="8">
        <f t="shared" si="6"/>
        <v>33842</v>
      </c>
      <c r="H18" s="9">
        <v>0</v>
      </c>
      <c r="I18" s="9">
        <f t="shared" si="10"/>
        <v>165000</v>
      </c>
      <c r="J18" s="9">
        <f t="shared" si="12"/>
        <v>110000</v>
      </c>
      <c r="K18" s="9">
        <v>0</v>
      </c>
      <c r="L18" s="9">
        <f t="shared" si="7"/>
        <v>0</v>
      </c>
      <c r="M18" s="9">
        <v>0</v>
      </c>
      <c r="N18" s="9">
        <f t="shared" si="8"/>
        <v>48400</v>
      </c>
      <c r="O18" s="9">
        <v>22000</v>
      </c>
      <c r="P18" s="8">
        <f t="shared" si="0"/>
        <v>26400</v>
      </c>
      <c r="Q18" s="9">
        <f t="shared" si="1"/>
        <v>316158</v>
      </c>
      <c r="R18" s="9">
        <f t="shared" si="11"/>
        <v>323600</v>
      </c>
      <c r="S18" s="9">
        <f t="shared" si="3"/>
        <v>7442</v>
      </c>
      <c r="T18" s="10">
        <f t="shared" si="4"/>
        <v>-2.2997527812113718</v>
      </c>
    </row>
    <row r="19" spans="1:20" x14ac:dyDescent="0.3">
      <c r="A19" s="6" t="s">
        <v>14</v>
      </c>
      <c r="B19" s="7">
        <v>3</v>
      </c>
      <c r="C19" s="8">
        <v>380000</v>
      </c>
      <c r="D19" s="9">
        <f t="shared" si="5"/>
        <v>4560</v>
      </c>
      <c r="E19" s="9">
        <v>15100</v>
      </c>
      <c r="F19" s="9">
        <v>19296</v>
      </c>
      <c r="G19" s="8">
        <f t="shared" si="6"/>
        <v>38956</v>
      </c>
      <c r="H19" s="9">
        <v>0</v>
      </c>
      <c r="I19" s="9">
        <f t="shared" si="10"/>
        <v>165000</v>
      </c>
      <c r="J19" s="9">
        <f t="shared" si="12"/>
        <v>140000</v>
      </c>
      <c r="K19" s="9">
        <v>0</v>
      </c>
      <c r="L19" s="9">
        <f t="shared" si="7"/>
        <v>0</v>
      </c>
      <c r="M19" s="9">
        <v>0</v>
      </c>
      <c r="N19" s="9">
        <f t="shared" si="8"/>
        <v>54400</v>
      </c>
      <c r="O19" s="9">
        <v>22000</v>
      </c>
      <c r="P19" s="8">
        <f t="shared" si="0"/>
        <v>32400</v>
      </c>
      <c r="Q19" s="9">
        <f t="shared" si="1"/>
        <v>341044</v>
      </c>
      <c r="R19" s="9">
        <f t="shared" si="11"/>
        <v>347600</v>
      </c>
      <c r="S19" s="9">
        <f t="shared" si="3"/>
        <v>6556</v>
      </c>
      <c r="T19" s="10">
        <f t="shared" si="4"/>
        <v>-1.8860759493670887</v>
      </c>
    </row>
    <row r="20" spans="1:20" x14ac:dyDescent="0.3">
      <c r="A20" s="6" t="s">
        <v>15</v>
      </c>
      <c r="B20" s="7">
        <v>3</v>
      </c>
      <c r="C20" s="8">
        <v>400000</v>
      </c>
      <c r="D20" s="9">
        <f t="shared" si="5"/>
        <v>4800</v>
      </c>
      <c r="E20" s="9">
        <v>16700</v>
      </c>
      <c r="F20" s="9">
        <v>21194</v>
      </c>
      <c r="G20" s="8">
        <f t="shared" si="6"/>
        <v>42694</v>
      </c>
      <c r="H20" s="9">
        <v>0</v>
      </c>
      <c r="I20" s="9">
        <f t="shared" si="10"/>
        <v>165000</v>
      </c>
      <c r="J20" s="9">
        <f t="shared" si="12"/>
        <v>160000</v>
      </c>
      <c r="K20" s="9">
        <v>0</v>
      </c>
      <c r="L20" s="9">
        <f t="shared" si="7"/>
        <v>0</v>
      </c>
      <c r="M20" s="9">
        <v>0</v>
      </c>
      <c r="N20" s="9">
        <f t="shared" si="8"/>
        <v>58400</v>
      </c>
      <c r="O20" s="9">
        <v>22000</v>
      </c>
      <c r="P20" s="8">
        <f t="shared" si="0"/>
        <v>36400</v>
      </c>
      <c r="Q20" s="9">
        <f t="shared" si="1"/>
        <v>357306</v>
      </c>
      <c r="R20" s="9">
        <f t="shared" si="11"/>
        <v>363600</v>
      </c>
      <c r="S20" s="9">
        <f t="shared" si="3"/>
        <v>6294</v>
      </c>
      <c r="T20" s="10">
        <f t="shared" si="4"/>
        <v>-1.7310231023102312</v>
      </c>
    </row>
    <row r="21" spans="1:20" x14ac:dyDescent="0.3">
      <c r="A21" s="12" t="s">
        <v>16</v>
      </c>
      <c r="B21" s="13">
        <v>3</v>
      </c>
      <c r="C21" s="5">
        <v>420000</v>
      </c>
      <c r="D21" s="14">
        <f t="shared" si="5"/>
        <v>5040</v>
      </c>
      <c r="E21" s="14">
        <v>18300</v>
      </c>
      <c r="F21" s="14">
        <v>23200</v>
      </c>
      <c r="G21" s="5">
        <f t="shared" si="6"/>
        <v>46540</v>
      </c>
      <c r="H21" s="9">
        <v>0</v>
      </c>
      <c r="I21" s="9">
        <f t="shared" si="10"/>
        <v>165000</v>
      </c>
      <c r="J21" s="9">
        <f t="shared" si="12"/>
        <v>180000</v>
      </c>
      <c r="K21" s="9">
        <v>0</v>
      </c>
      <c r="L21" s="9">
        <f t="shared" si="7"/>
        <v>0</v>
      </c>
      <c r="M21" s="9">
        <v>0</v>
      </c>
      <c r="N21" s="9">
        <f t="shared" si="8"/>
        <v>62400</v>
      </c>
      <c r="O21" s="9">
        <v>22000</v>
      </c>
      <c r="P21" s="5">
        <f t="shared" si="0"/>
        <v>40400</v>
      </c>
      <c r="Q21" s="9">
        <f t="shared" si="1"/>
        <v>373460</v>
      </c>
      <c r="R21" s="9">
        <f t="shared" si="11"/>
        <v>379600</v>
      </c>
      <c r="S21" s="9">
        <f t="shared" si="3"/>
        <v>6140</v>
      </c>
      <c r="T21" s="10">
        <f t="shared" si="4"/>
        <v>-1.617492096944152</v>
      </c>
    </row>
    <row r="22" spans="1:20" x14ac:dyDescent="0.3">
      <c r="A22" s="12" t="s">
        <v>17</v>
      </c>
      <c r="B22" s="13">
        <v>3</v>
      </c>
      <c r="C22" s="5">
        <v>420001</v>
      </c>
      <c r="D22" s="14">
        <f t="shared" si="5"/>
        <v>5040.0119999999997</v>
      </c>
      <c r="E22" s="14">
        <v>18300</v>
      </c>
      <c r="F22" s="14">
        <v>23200</v>
      </c>
      <c r="G22" s="5">
        <f t="shared" si="6"/>
        <v>46540.012000000002</v>
      </c>
      <c r="H22" s="9">
        <v>0</v>
      </c>
      <c r="I22" s="9">
        <f t="shared" si="10"/>
        <v>165000</v>
      </c>
      <c r="J22" s="9">
        <f t="shared" si="12"/>
        <v>180000</v>
      </c>
      <c r="K22" s="9">
        <f>IF(C22&lt;42000,0,MIN(C22,2400000)-420000)</f>
        <v>1</v>
      </c>
      <c r="L22" s="9">
        <f t="shared" si="7"/>
        <v>0</v>
      </c>
      <c r="M22" s="9">
        <v>0</v>
      </c>
      <c r="N22" s="9">
        <f t="shared" si="8"/>
        <v>62400.24</v>
      </c>
      <c r="O22" s="9">
        <v>22000</v>
      </c>
      <c r="P22" s="5">
        <f t="shared" si="0"/>
        <v>40400.239999999998</v>
      </c>
      <c r="Q22" s="9">
        <f t="shared" si="1"/>
        <v>373460.98800000001</v>
      </c>
      <c r="R22" s="9">
        <f t="shared" si="11"/>
        <v>379600.76</v>
      </c>
      <c r="S22" s="9">
        <f t="shared" si="3"/>
        <v>6139.7719999999972</v>
      </c>
      <c r="T22" s="10">
        <f t="shared" si="4"/>
        <v>-1.6174287954534117</v>
      </c>
    </row>
    <row r="23" spans="1:20" x14ac:dyDescent="0.3">
      <c r="A23" s="6" t="s">
        <v>18</v>
      </c>
      <c r="B23" s="7">
        <v>3</v>
      </c>
      <c r="C23" s="8">
        <v>450000</v>
      </c>
      <c r="D23" s="9">
        <f t="shared" si="5"/>
        <v>5400</v>
      </c>
      <c r="E23" s="9">
        <v>20700</v>
      </c>
      <c r="F23" s="9">
        <v>26209</v>
      </c>
      <c r="G23" s="8">
        <f t="shared" si="6"/>
        <v>52309</v>
      </c>
      <c r="H23" s="9">
        <v>0</v>
      </c>
      <c r="I23" s="9">
        <f t="shared" si="10"/>
        <v>165000</v>
      </c>
      <c r="J23" s="9">
        <f t="shared" si="12"/>
        <v>180000</v>
      </c>
      <c r="K23" s="9">
        <f t="shared" ref="K23:K74" si="13">IF(C23&lt;42000,0,MIN(C23,2400000)-420000)</f>
        <v>30000</v>
      </c>
      <c r="L23" s="9">
        <f t="shared" si="7"/>
        <v>0</v>
      </c>
      <c r="M23" s="9">
        <v>0</v>
      </c>
      <c r="N23" s="9">
        <f t="shared" si="8"/>
        <v>69600</v>
      </c>
      <c r="O23" s="9">
        <v>22000</v>
      </c>
      <c r="P23" s="8">
        <f t="shared" si="0"/>
        <v>47600</v>
      </c>
      <c r="Q23" s="9">
        <f t="shared" si="1"/>
        <v>397691</v>
      </c>
      <c r="R23" s="9">
        <f t="shared" si="11"/>
        <v>402400</v>
      </c>
      <c r="S23" s="9">
        <f t="shared" si="3"/>
        <v>4709</v>
      </c>
      <c r="T23" s="10">
        <f t="shared" si="4"/>
        <v>-1.1702286282306165</v>
      </c>
    </row>
    <row r="24" spans="1:20" x14ac:dyDescent="0.3">
      <c r="A24" s="6" t="s">
        <v>19</v>
      </c>
      <c r="B24" s="7">
        <v>3</v>
      </c>
      <c r="C24" s="8">
        <v>500001</v>
      </c>
      <c r="D24" s="9">
        <f t="shared" si="5"/>
        <v>6000.0119999999997</v>
      </c>
      <c r="E24" s="9">
        <v>24700</v>
      </c>
      <c r="F24" s="9">
        <v>31224</v>
      </c>
      <c r="G24" s="8">
        <f t="shared" si="6"/>
        <v>61924.012000000002</v>
      </c>
      <c r="H24" s="9">
        <v>0</v>
      </c>
      <c r="I24" s="9">
        <f t="shared" si="10"/>
        <v>165000</v>
      </c>
      <c r="J24" s="9">
        <f t="shared" si="12"/>
        <v>180000</v>
      </c>
      <c r="K24" s="9">
        <f t="shared" si="13"/>
        <v>80001</v>
      </c>
      <c r="L24" s="9">
        <f t="shared" si="7"/>
        <v>0</v>
      </c>
      <c r="M24" s="9">
        <v>0</v>
      </c>
      <c r="N24" s="9">
        <f t="shared" si="8"/>
        <v>81600.239999999991</v>
      </c>
      <c r="O24" s="9">
        <v>22000</v>
      </c>
      <c r="P24" s="8">
        <f t="shared" si="0"/>
        <v>59600.239999999991</v>
      </c>
      <c r="Q24" s="9">
        <f t="shared" si="1"/>
        <v>438076.98800000001</v>
      </c>
      <c r="R24" s="9">
        <f t="shared" si="11"/>
        <v>440400.76</v>
      </c>
      <c r="S24" s="9">
        <f t="shared" si="3"/>
        <v>2323.7719999999972</v>
      </c>
      <c r="T24" s="10">
        <f t="shared" si="4"/>
        <v>-0.52764940732618115</v>
      </c>
    </row>
    <row r="25" spans="1:20" x14ac:dyDescent="0.3">
      <c r="A25" s="6" t="s">
        <v>20</v>
      </c>
      <c r="B25" s="7">
        <v>3</v>
      </c>
      <c r="C25" s="8">
        <v>550000</v>
      </c>
      <c r="D25" s="9">
        <f t="shared" si="5"/>
        <v>6600</v>
      </c>
      <c r="E25" s="9">
        <v>28700</v>
      </c>
      <c r="F25" s="9">
        <v>36239</v>
      </c>
      <c r="G25" s="8">
        <f t="shared" si="6"/>
        <v>71539</v>
      </c>
      <c r="H25" s="9">
        <v>0</v>
      </c>
      <c r="I25" s="9">
        <f t="shared" si="10"/>
        <v>165000</v>
      </c>
      <c r="J25" s="9">
        <f t="shared" si="12"/>
        <v>180000</v>
      </c>
      <c r="K25" s="9">
        <f t="shared" si="13"/>
        <v>130000</v>
      </c>
      <c r="L25" s="9">
        <f t="shared" si="7"/>
        <v>0</v>
      </c>
      <c r="M25" s="9">
        <v>0</v>
      </c>
      <c r="N25" s="9">
        <f t="shared" si="8"/>
        <v>93600</v>
      </c>
      <c r="O25" s="9">
        <v>22000</v>
      </c>
      <c r="P25" s="8">
        <f t="shared" si="0"/>
        <v>71600</v>
      </c>
      <c r="Q25" s="9">
        <f t="shared" si="1"/>
        <v>478461</v>
      </c>
      <c r="R25" s="9">
        <f t="shared" si="11"/>
        <v>478400</v>
      </c>
      <c r="S25" s="9">
        <f t="shared" si="3"/>
        <v>-61</v>
      </c>
      <c r="T25" s="10">
        <f t="shared" si="4"/>
        <v>1.2750836120401336E-2</v>
      </c>
    </row>
    <row r="26" spans="1:20" x14ac:dyDescent="0.3">
      <c r="A26" s="6" t="s">
        <v>21</v>
      </c>
      <c r="B26" s="7">
        <v>3</v>
      </c>
      <c r="C26" s="8">
        <v>600000</v>
      </c>
      <c r="D26" s="9">
        <f t="shared" si="5"/>
        <v>7200</v>
      </c>
      <c r="E26" s="9">
        <v>32700</v>
      </c>
      <c r="F26" s="9">
        <v>41254</v>
      </c>
      <c r="G26" s="8">
        <f t="shared" si="6"/>
        <v>81154</v>
      </c>
      <c r="H26" s="9">
        <v>0</v>
      </c>
      <c r="I26" s="9">
        <f t="shared" si="10"/>
        <v>165000</v>
      </c>
      <c r="J26" s="9">
        <f t="shared" si="12"/>
        <v>180000</v>
      </c>
      <c r="K26" s="9">
        <f t="shared" si="13"/>
        <v>180000</v>
      </c>
      <c r="L26" s="9">
        <f t="shared" si="7"/>
        <v>0</v>
      </c>
      <c r="M26" s="9">
        <v>0</v>
      </c>
      <c r="N26" s="9">
        <f t="shared" si="8"/>
        <v>105600</v>
      </c>
      <c r="O26" s="9">
        <v>22000</v>
      </c>
      <c r="P26" s="8">
        <f t="shared" si="0"/>
        <v>83600</v>
      </c>
      <c r="Q26" s="9">
        <f t="shared" si="1"/>
        <v>518846</v>
      </c>
      <c r="R26" s="9">
        <f t="shared" si="11"/>
        <v>516400</v>
      </c>
      <c r="S26" s="9">
        <f t="shared" si="3"/>
        <v>-2446</v>
      </c>
      <c r="T26" s="10">
        <f t="shared" si="4"/>
        <v>0.47366382649109218</v>
      </c>
    </row>
    <row r="27" spans="1:20" x14ac:dyDescent="0.3">
      <c r="A27" s="6" t="s">
        <v>22</v>
      </c>
      <c r="B27" s="7">
        <v>3</v>
      </c>
      <c r="C27" s="8">
        <v>600001</v>
      </c>
      <c r="D27" s="9">
        <f t="shared" si="5"/>
        <v>7200.0119999999997</v>
      </c>
      <c r="E27" s="9">
        <v>32700</v>
      </c>
      <c r="F27" s="9">
        <v>41254</v>
      </c>
      <c r="G27" s="8">
        <f t="shared" si="6"/>
        <v>81154.012000000002</v>
      </c>
      <c r="H27" s="9">
        <v>0</v>
      </c>
      <c r="I27" s="9">
        <f t="shared" si="10"/>
        <v>165000</v>
      </c>
      <c r="J27" s="9">
        <f t="shared" si="12"/>
        <v>180000</v>
      </c>
      <c r="K27" s="9">
        <f t="shared" si="13"/>
        <v>180001</v>
      </c>
      <c r="L27" s="9">
        <f t="shared" si="7"/>
        <v>0</v>
      </c>
      <c r="M27" s="9">
        <v>0</v>
      </c>
      <c r="N27" s="9">
        <f t="shared" si="8"/>
        <v>105600.23999999999</v>
      </c>
      <c r="O27" s="9">
        <v>22000</v>
      </c>
      <c r="P27" s="8">
        <f t="shared" si="0"/>
        <v>83600.239999999991</v>
      </c>
      <c r="Q27" s="9">
        <f t="shared" si="1"/>
        <v>518846.98800000001</v>
      </c>
      <c r="R27" s="9">
        <f t="shared" si="11"/>
        <v>516400.76</v>
      </c>
      <c r="S27" s="9">
        <f t="shared" si="3"/>
        <v>-2446.2280000000028</v>
      </c>
      <c r="T27" s="10">
        <f t="shared" si="4"/>
        <v>0.47370728114342869</v>
      </c>
    </row>
    <row r="28" spans="1:20" x14ac:dyDescent="0.3">
      <c r="A28" s="6" t="s">
        <v>23</v>
      </c>
      <c r="B28" s="7">
        <v>3</v>
      </c>
      <c r="C28" s="8">
        <v>650000</v>
      </c>
      <c r="D28" s="9">
        <f t="shared" si="5"/>
        <v>7800</v>
      </c>
      <c r="E28" s="9">
        <v>36700</v>
      </c>
      <c r="F28" s="9">
        <v>47085</v>
      </c>
      <c r="G28" s="8">
        <f t="shared" si="6"/>
        <v>91585</v>
      </c>
      <c r="H28" s="9">
        <v>0</v>
      </c>
      <c r="I28" s="9">
        <f t="shared" si="10"/>
        <v>165000</v>
      </c>
      <c r="J28" s="9">
        <f t="shared" si="12"/>
        <v>180000</v>
      </c>
      <c r="K28" s="9">
        <f t="shared" si="13"/>
        <v>230000</v>
      </c>
      <c r="L28" s="9">
        <f t="shared" si="7"/>
        <v>0</v>
      </c>
      <c r="M28" s="9">
        <v>0</v>
      </c>
      <c r="N28" s="9">
        <f t="shared" si="8"/>
        <v>117600</v>
      </c>
      <c r="O28" s="9">
        <v>22000</v>
      </c>
      <c r="P28" s="8">
        <f t="shared" si="0"/>
        <v>95600</v>
      </c>
      <c r="Q28" s="9">
        <f t="shared" si="1"/>
        <v>558415</v>
      </c>
      <c r="R28" s="9">
        <f t="shared" si="11"/>
        <v>554400</v>
      </c>
      <c r="S28" s="9">
        <f t="shared" si="3"/>
        <v>-4015</v>
      </c>
      <c r="T28" s="10">
        <f t="shared" si="4"/>
        <v>0.72420634920634919</v>
      </c>
    </row>
    <row r="29" spans="1:20" x14ac:dyDescent="0.3">
      <c r="A29" s="6" t="s">
        <v>24</v>
      </c>
      <c r="B29" s="7">
        <v>3</v>
      </c>
      <c r="C29" s="8">
        <v>700000</v>
      </c>
      <c r="D29" s="9">
        <f t="shared" si="5"/>
        <v>8400</v>
      </c>
      <c r="E29" s="9">
        <v>40700</v>
      </c>
      <c r="F29" s="9">
        <v>53103</v>
      </c>
      <c r="G29" s="8">
        <f t="shared" si="6"/>
        <v>102203</v>
      </c>
      <c r="H29" s="9">
        <v>0</v>
      </c>
      <c r="I29" s="9">
        <f t="shared" si="10"/>
        <v>165000</v>
      </c>
      <c r="J29" s="9">
        <f t="shared" si="12"/>
        <v>180000</v>
      </c>
      <c r="K29" s="9">
        <f t="shared" si="13"/>
        <v>280000</v>
      </c>
      <c r="L29" s="9">
        <f t="shared" si="7"/>
        <v>0</v>
      </c>
      <c r="M29" s="9">
        <v>0</v>
      </c>
      <c r="N29" s="9">
        <f t="shared" si="8"/>
        <v>129600</v>
      </c>
      <c r="O29" s="9">
        <v>22000</v>
      </c>
      <c r="P29" s="8">
        <f t="shared" si="0"/>
        <v>107600</v>
      </c>
      <c r="Q29" s="9">
        <f t="shared" si="1"/>
        <v>597797</v>
      </c>
      <c r="R29" s="9">
        <f t="shared" si="11"/>
        <v>592400</v>
      </c>
      <c r="S29" s="9">
        <f t="shared" si="3"/>
        <v>-5397</v>
      </c>
      <c r="T29" s="10">
        <f t="shared" si="4"/>
        <v>0.91103983794733279</v>
      </c>
    </row>
    <row r="30" spans="1:20" x14ac:dyDescent="0.3">
      <c r="A30" s="6" t="s">
        <v>25</v>
      </c>
      <c r="B30" s="7">
        <v>3</v>
      </c>
      <c r="C30" s="8">
        <v>750000</v>
      </c>
      <c r="D30" s="9">
        <f t="shared" si="5"/>
        <v>9000</v>
      </c>
      <c r="E30" s="9">
        <v>44700</v>
      </c>
      <c r="F30" s="9">
        <v>59121</v>
      </c>
      <c r="G30" s="8">
        <f t="shared" si="6"/>
        <v>112821</v>
      </c>
      <c r="H30" s="9">
        <v>0</v>
      </c>
      <c r="I30" s="9">
        <f t="shared" si="10"/>
        <v>165000</v>
      </c>
      <c r="J30" s="9">
        <f t="shared" si="12"/>
        <v>180000</v>
      </c>
      <c r="K30" s="9">
        <f t="shared" si="13"/>
        <v>330000</v>
      </c>
      <c r="L30" s="9">
        <f t="shared" si="7"/>
        <v>0</v>
      </c>
      <c r="M30" s="9">
        <v>0</v>
      </c>
      <c r="N30" s="9">
        <f t="shared" si="8"/>
        <v>141600</v>
      </c>
      <c r="O30" s="9">
        <v>22000</v>
      </c>
      <c r="P30" s="8">
        <f t="shared" si="0"/>
        <v>119600</v>
      </c>
      <c r="Q30" s="9">
        <f t="shared" si="1"/>
        <v>637179</v>
      </c>
      <c r="R30" s="9">
        <f t="shared" si="11"/>
        <v>630400</v>
      </c>
      <c r="S30" s="9">
        <f t="shared" si="3"/>
        <v>-6779</v>
      </c>
      <c r="T30" s="10">
        <f t="shared" si="4"/>
        <v>1.0753489847715736</v>
      </c>
    </row>
    <row r="31" spans="1:20" x14ac:dyDescent="0.3">
      <c r="A31" s="6" t="s">
        <v>26</v>
      </c>
      <c r="B31" s="7">
        <v>3</v>
      </c>
      <c r="C31" s="8">
        <v>800000</v>
      </c>
      <c r="D31" s="9">
        <f t="shared" si="5"/>
        <v>9600</v>
      </c>
      <c r="E31" s="9">
        <v>48700</v>
      </c>
      <c r="F31" s="9">
        <v>65139</v>
      </c>
      <c r="G31" s="8">
        <f t="shared" si="6"/>
        <v>123439</v>
      </c>
      <c r="H31" s="9">
        <v>0</v>
      </c>
      <c r="I31" s="9">
        <f t="shared" si="10"/>
        <v>165000</v>
      </c>
      <c r="J31" s="9">
        <f t="shared" si="12"/>
        <v>180000</v>
      </c>
      <c r="K31" s="9">
        <f t="shared" si="13"/>
        <v>380000</v>
      </c>
      <c r="L31" s="9">
        <f t="shared" si="7"/>
        <v>0</v>
      </c>
      <c r="M31" s="9">
        <v>0</v>
      </c>
      <c r="N31" s="9">
        <f t="shared" si="8"/>
        <v>153600</v>
      </c>
      <c r="O31" s="9">
        <v>22000</v>
      </c>
      <c r="P31" s="8">
        <f t="shared" si="0"/>
        <v>131600</v>
      </c>
      <c r="Q31" s="9">
        <f t="shared" si="1"/>
        <v>676561</v>
      </c>
      <c r="R31" s="9">
        <f t="shared" si="11"/>
        <v>668400</v>
      </c>
      <c r="S31" s="9">
        <f t="shared" si="3"/>
        <v>-8161</v>
      </c>
      <c r="T31" s="10">
        <f t="shared" si="4"/>
        <v>1.2209754637941352</v>
      </c>
    </row>
    <row r="32" spans="1:20" x14ac:dyDescent="0.3">
      <c r="A32" s="6" t="s">
        <v>27</v>
      </c>
      <c r="B32" s="7">
        <v>3</v>
      </c>
      <c r="C32" s="8">
        <v>850000</v>
      </c>
      <c r="D32" s="9">
        <f t="shared" si="5"/>
        <v>10200</v>
      </c>
      <c r="E32" s="9">
        <v>52700</v>
      </c>
      <c r="F32" s="9">
        <v>71157</v>
      </c>
      <c r="G32" s="8">
        <f t="shared" si="6"/>
        <v>134057</v>
      </c>
      <c r="H32" s="9">
        <v>0</v>
      </c>
      <c r="I32" s="9">
        <f t="shared" si="10"/>
        <v>165000</v>
      </c>
      <c r="J32" s="9">
        <f t="shared" si="12"/>
        <v>180000</v>
      </c>
      <c r="K32" s="9">
        <f t="shared" si="13"/>
        <v>430000</v>
      </c>
      <c r="L32" s="9">
        <f t="shared" si="7"/>
        <v>0</v>
      </c>
      <c r="M32" s="9">
        <v>0</v>
      </c>
      <c r="N32" s="9">
        <f t="shared" si="8"/>
        <v>165600</v>
      </c>
      <c r="O32" s="9">
        <v>22000</v>
      </c>
      <c r="P32" s="8">
        <f t="shared" si="0"/>
        <v>143600</v>
      </c>
      <c r="Q32" s="9">
        <f t="shared" si="1"/>
        <v>715943</v>
      </c>
      <c r="R32" s="9">
        <f t="shared" si="11"/>
        <v>706400</v>
      </c>
      <c r="S32" s="9">
        <f t="shared" si="3"/>
        <v>-9543</v>
      </c>
      <c r="T32" s="10">
        <f t="shared" si="4"/>
        <v>1.3509343148357871</v>
      </c>
    </row>
    <row r="33" spans="1:20" x14ac:dyDescent="0.3">
      <c r="A33" s="6" t="s">
        <v>28</v>
      </c>
      <c r="B33" s="7">
        <v>3</v>
      </c>
      <c r="C33" s="8">
        <v>900000</v>
      </c>
      <c r="D33" s="9">
        <f t="shared" si="5"/>
        <v>10800</v>
      </c>
      <c r="E33" s="9">
        <v>56700</v>
      </c>
      <c r="F33" s="9">
        <v>77175</v>
      </c>
      <c r="G33" s="8">
        <f t="shared" si="6"/>
        <v>144675</v>
      </c>
      <c r="H33" s="9">
        <v>0</v>
      </c>
      <c r="I33" s="9">
        <f t="shared" si="10"/>
        <v>165000</v>
      </c>
      <c r="J33" s="9">
        <f t="shared" si="12"/>
        <v>180000</v>
      </c>
      <c r="K33" s="9">
        <f t="shared" si="13"/>
        <v>480000</v>
      </c>
      <c r="L33" s="9">
        <f>IF(C33&lt;2400000,0,MIN(C33,8000000)-2400000)</f>
        <v>0</v>
      </c>
      <c r="M33" s="9">
        <v>0</v>
      </c>
      <c r="N33" s="9">
        <f t="shared" si="8"/>
        <v>177600</v>
      </c>
      <c r="O33" s="9">
        <v>22000</v>
      </c>
      <c r="P33" s="8">
        <f t="shared" si="0"/>
        <v>155600</v>
      </c>
      <c r="Q33" s="9">
        <f t="shared" si="1"/>
        <v>755325</v>
      </c>
      <c r="R33" s="9">
        <f t="shared" si="11"/>
        <v>744400</v>
      </c>
      <c r="S33" s="9">
        <f t="shared" si="3"/>
        <v>-10925</v>
      </c>
      <c r="T33" s="10">
        <f t="shared" si="4"/>
        <v>1.4676249328318109</v>
      </c>
    </row>
    <row r="34" spans="1:20" x14ac:dyDescent="0.3">
      <c r="A34" s="6" t="s">
        <v>29</v>
      </c>
      <c r="B34" s="7">
        <v>3</v>
      </c>
      <c r="C34" s="8">
        <v>950000</v>
      </c>
      <c r="D34" s="9">
        <f t="shared" si="5"/>
        <v>11400</v>
      </c>
      <c r="E34" s="9">
        <v>60700</v>
      </c>
      <c r="F34" s="9">
        <v>83193</v>
      </c>
      <c r="G34" s="8">
        <f t="shared" si="6"/>
        <v>155293</v>
      </c>
      <c r="H34" s="9">
        <v>0</v>
      </c>
      <c r="I34" s="9">
        <f t="shared" si="10"/>
        <v>165000</v>
      </c>
      <c r="J34" s="9">
        <f t="shared" si="12"/>
        <v>180000</v>
      </c>
      <c r="K34" s="9">
        <f t="shared" si="13"/>
        <v>530000</v>
      </c>
      <c r="L34" s="9">
        <f t="shared" si="7"/>
        <v>0</v>
      </c>
      <c r="M34" s="9">
        <v>0</v>
      </c>
      <c r="N34" s="9">
        <f t="shared" si="8"/>
        <v>189600</v>
      </c>
      <c r="O34" s="9">
        <v>22000</v>
      </c>
      <c r="P34" s="8">
        <f t="shared" si="0"/>
        <v>167600</v>
      </c>
      <c r="Q34" s="9">
        <f t="shared" si="1"/>
        <v>794707</v>
      </c>
      <c r="R34" s="9">
        <f t="shared" si="11"/>
        <v>782400</v>
      </c>
      <c r="S34" s="9">
        <f t="shared" si="3"/>
        <v>-12307</v>
      </c>
      <c r="T34" s="10">
        <f t="shared" si="4"/>
        <v>1.5729805725971369</v>
      </c>
    </row>
    <row r="35" spans="1:20" x14ac:dyDescent="0.3">
      <c r="A35" s="6" t="s">
        <v>30</v>
      </c>
      <c r="B35" s="7">
        <v>3</v>
      </c>
      <c r="C35" s="8">
        <v>1000000</v>
      </c>
      <c r="D35" s="9">
        <f t="shared" si="5"/>
        <v>12000</v>
      </c>
      <c r="E35" s="9">
        <v>64700</v>
      </c>
      <c r="F35" s="9">
        <v>89211</v>
      </c>
      <c r="G35" s="8">
        <f t="shared" si="6"/>
        <v>165911</v>
      </c>
      <c r="H35" s="9">
        <v>0</v>
      </c>
      <c r="I35" s="9">
        <f t="shared" si="10"/>
        <v>165000</v>
      </c>
      <c r="J35" s="9">
        <f t="shared" si="12"/>
        <v>180000</v>
      </c>
      <c r="K35" s="9">
        <f t="shared" si="13"/>
        <v>580000</v>
      </c>
      <c r="L35" s="9">
        <f t="shared" si="7"/>
        <v>0</v>
      </c>
      <c r="M35" s="9">
        <v>0</v>
      </c>
      <c r="N35" s="9">
        <f t="shared" si="8"/>
        <v>201600</v>
      </c>
      <c r="O35" s="9">
        <v>22000</v>
      </c>
      <c r="P35" s="8">
        <f t="shared" si="0"/>
        <v>179600</v>
      </c>
      <c r="Q35" s="9">
        <f t="shared" si="1"/>
        <v>834089</v>
      </c>
      <c r="R35" s="9">
        <f t="shared" si="11"/>
        <v>820400</v>
      </c>
      <c r="S35" s="9">
        <f t="shared" si="3"/>
        <v>-13689</v>
      </c>
      <c r="T35" s="10">
        <f t="shared" si="4"/>
        <v>1.6685763042418331</v>
      </c>
    </row>
    <row r="36" spans="1:20" x14ac:dyDescent="0.3">
      <c r="A36" s="6" t="s">
        <v>31</v>
      </c>
      <c r="B36" s="7">
        <v>3</v>
      </c>
      <c r="C36" s="8">
        <v>1100000</v>
      </c>
      <c r="D36" s="9">
        <f t="shared" si="5"/>
        <v>13200</v>
      </c>
      <c r="E36" s="9">
        <v>72700</v>
      </c>
      <c r="F36" s="9">
        <v>102079</v>
      </c>
      <c r="G36" s="8">
        <f t="shared" si="6"/>
        <v>187979</v>
      </c>
      <c r="H36" s="9">
        <v>0</v>
      </c>
      <c r="I36" s="9">
        <f t="shared" si="10"/>
        <v>165000</v>
      </c>
      <c r="J36" s="9">
        <f t="shared" si="12"/>
        <v>180000</v>
      </c>
      <c r="K36" s="9">
        <f t="shared" si="13"/>
        <v>680000</v>
      </c>
      <c r="L36" s="9">
        <f t="shared" si="7"/>
        <v>0</v>
      </c>
      <c r="M36" s="9">
        <v>0</v>
      </c>
      <c r="N36" s="9">
        <f t="shared" si="8"/>
        <v>225600</v>
      </c>
      <c r="O36" s="9">
        <v>22000</v>
      </c>
      <c r="P36" s="8">
        <f t="shared" si="0"/>
        <v>203600</v>
      </c>
      <c r="Q36" s="9">
        <f t="shared" si="1"/>
        <v>912021</v>
      </c>
      <c r="R36" s="9">
        <f t="shared" si="11"/>
        <v>896400</v>
      </c>
      <c r="S36" s="9">
        <f t="shared" si="3"/>
        <v>-15621</v>
      </c>
      <c r="T36" s="10">
        <f t="shared" si="4"/>
        <v>1.7426372155287817</v>
      </c>
    </row>
    <row r="37" spans="1:20" x14ac:dyDescent="0.3">
      <c r="A37" s="6" t="s">
        <v>32</v>
      </c>
      <c r="B37" s="7">
        <v>3</v>
      </c>
      <c r="C37" s="8">
        <v>1200000</v>
      </c>
      <c r="D37" s="9">
        <f t="shared" si="5"/>
        <v>14400</v>
      </c>
      <c r="E37" s="9">
        <v>80700</v>
      </c>
      <c r="F37" s="9">
        <v>117682</v>
      </c>
      <c r="G37" s="8">
        <f t="shared" si="6"/>
        <v>212782</v>
      </c>
      <c r="H37" s="9">
        <v>0</v>
      </c>
      <c r="I37" s="9">
        <f t="shared" si="10"/>
        <v>165000</v>
      </c>
      <c r="J37" s="9">
        <f t="shared" si="12"/>
        <v>180000</v>
      </c>
      <c r="K37" s="9">
        <f t="shared" si="13"/>
        <v>780000</v>
      </c>
      <c r="L37" s="9">
        <f t="shared" si="7"/>
        <v>0</v>
      </c>
      <c r="M37" s="9">
        <v>0</v>
      </c>
      <c r="N37" s="9">
        <f t="shared" si="8"/>
        <v>249600</v>
      </c>
      <c r="O37" s="9">
        <v>22000</v>
      </c>
      <c r="P37" s="8">
        <f t="shared" si="0"/>
        <v>227600</v>
      </c>
      <c r="Q37" s="9">
        <f t="shared" si="1"/>
        <v>987218</v>
      </c>
      <c r="R37" s="9">
        <f t="shared" si="11"/>
        <v>972400</v>
      </c>
      <c r="S37" s="9">
        <f t="shared" si="3"/>
        <v>-14818</v>
      </c>
      <c r="T37" s="10">
        <f t="shared" si="4"/>
        <v>1.5238584944467297</v>
      </c>
    </row>
    <row r="38" spans="1:20" x14ac:dyDescent="0.3">
      <c r="A38" s="6" t="s">
        <v>33</v>
      </c>
      <c r="B38" s="7">
        <v>3</v>
      </c>
      <c r="C38" s="8">
        <v>1300000</v>
      </c>
      <c r="D38" s="9">
        <f t="shared" si="5"/>
        <v>15600</v>
      </c>
      <c r="E38" s="9">
        <v>88700</v>
      </c>
      <c r="F38" s="9">
        <v>133284</v>
      </c>
      <c r="G38" s="8">
        <f t="shared" si="6"/>
        <v>237584</v>
      </c>
      <c r="H38" s="9">
        <v>0</v>
      </c>
      <c r="I38" s="9">
        <f t="shared" si="10"/>
        <v>165000</v>
      </c>
      <c r="J38" s="9">
        <f t="shared" si="12"/>
        <v>180000</v>
      </c>
      <c r="K38" s="9">
        <f t="shared" si="13"/>
        <v>880000</v>
      </c>
      <c r="L38" s="9">
        <f t="shared" si="7"/>
        <v>0</v>
      </c>
      <c r="M38" s="9">
        <v>0</v>
      </c>
      <c r="N38" s="9">
        <f t="shared" si="8"/>
        <v>273600</v>
      </c>
      <c r="O38" s="9">
        <v>22000</v>
      </c>
      <c r="P38" s="8">
        <f t="shared" si="0"/>
        <v>251600</v>
      </c>
      <c r="Q38" s="9">
        <f t="shared" si="1"/>
        <v>1062416</v>
      </c>
      <c r="R38" s="9">
        <f t="shared" si="11"/>
        <v>1048400</v>
      </c>
      <c r="S38" s="9">
        <f t="shared" si="3"/>
        <v>-14016</v>
      </c>
      <c r="T38" s="10">
        <f t="shared" si="4"/>
        <v>1.3368943151468904</v>
      </c>
    </row>
    <row r="39" spans="1:20" x14ac:dyDescent="0.3">
      <c r="A39" s="6" t="s">
        <v>34</v>
      </c>
      <c r="B39" s="7">
        <v>3</v>
      </c>
      <c r="C39" s="8">
        <v>1400000</v>
      </c>
      <c r="D39" s="9">
        <f t="shared" si="5"/>
        <v>16800</v>
      </c>
      <c r="E39" s="9">
        <v>96700</v>
      </c>
      <c r="F39" s="9">
        <v>148886</v>
      </c>
      <c r="G39" s="8">
        <f t="shared" si="6"/>
        <v>262386</v>
      </c>
      <c r="H39" s="9">
        <v>0</v>
      </c>
      <c r="I39" s="9">
        <f t="shared" si="10"/>
        <v>165000</v>
      </c>
      <c r="J39" s="9">
        <f t="shared" si="12"/>
        <v>180000</v>
      </c>
      <c r="K39" s="9">
        <f t="shared" si="13"/>
        <v>980000</v>
      </c>
      <c r="L39" s="9">
        <f t="shared" si="7"/>
        <v>0</v>
      </c>
      <c r="M39" s="9">
        <v>0</v>
      </c>
      <c r="N39" s="9">
        <f t="shared" si="8"/>
        <v>297600</v>
      </c>
      <c r="O39" s="9">
        <v>22000</v>
      </c>
      <c r="P39" s="8">
        <f t="shared" si="0"/>
        <v>275600</v>
      </c>
      <c r="Q39" s="9">
        <f t="shared" si="1"/>
        <v>1137614</v>
      </c>
      <c r="R39" s="9">
        <f t="shared" si="11"/>
        <v>1124400</v>
      </c>
      <c r="S39" s="9">
        <f t="shared" si="3"/>
        <v>-13214</v>
      </c>
      <c r="T39" s="10">
        <f t="shared" si="4"/>
        <v>1.1752045535396656</v>
      </c>
    </row>
    <row r="40" spans="1:20" x14ac:dyDescent="0.3">
      <c r="A40" s="6" t="s">
        <v>35</v>
      </c>
      <c r="B40" s="7">
        <v>3</v>
      </c>
      <c r="C40" s="8">
        <v>1405000</v>
      </c>
      <c r="D40" s="9">
        <f t="shared" si="5"/>
        <v>16860</v>
      </c>
      <c r="E40" s="9">
        <v>97100</v>
      </c>
      <c r="F40" s="9">
        <v>149666</v>
      </c>
      <c r="G40" s="8">
        <f t="shared" si="6"/>
        <v>263626</v>
      </c>
      <c r="H40" s="9">
        <v>0</v>
      </c>
      <c r="I40" s="9">
        <f t="shared" si="10"/>
        <v>165000</v>
      </c>
      <c r="J40" s="9">
        <f t="shared" si="12"/>
        <v>180000</v>
      </c>
      <c r="K40" s="9">
        <f t="shared" si="13"/>
        <v>985000</v>
      </c>
      <c r="L40" s="9">
        <f t="shared" si="7"/>
        <v>0</v>
      </c>
      <c r="M40" s="9">
        <v>0</v>
      </c>
      <c r="N40" s="9">
        <f t="shared" si="8"/>
        <v>298800</v>
      </c>
      <c r="O40" s="9">
        <v>22000</v>
      </c>
      <c r="P40" s="8">
        <f t="shared" si="0"/>
        <v>276800</v>
      </c>
      <c r="Q40" s="9">
        <f t="shared" si="1"/>
        <v>1141374</v>
      </c>
      <c r="R40" s="9">
        <f t="shared" si="11"/>
        <v>1128200</v>
      </c>
      <c r="S40" s="9">
        <f t="shared" si="3"/>
        <v>-13174</v>
      </c>
      <c r="T40" s="10">
        <f t="shared" si="4"/>
        <v>1.1677007622761921</v>
      </c>
    </row>
    <row r="41" spans="1:20" x14ac:dyDescent="0.3">
      <c r="A41" s="6" t="s">
        <v>36</v>
      </c>
      <c r="B41" s="7">
        <v>3</v>
      </c>
      <c r="C41" s="8">
        <v>1500000</v>
      </c>
      <c r="D41" s="9">
        <f t="shared" si="5"/>
        <v>18000</v>
      </c>
      <c r="E41" s="9">
        <v>104700</v>
      </c>
      <c r="F41" s="9">
        <v>164488</v>
      </c>
      <c r="G41" s="8">
        <f t="shared" si="6"/>
        <v>287188</v>
      </c>
      <c r="H41" s="9">
        <v>0</v>
      </c>
      <c r="I41" s="9">
        <f t="shared" si="10"/>
        <v>165000</v>
      </c>
      <c r="J41" s="9">
        <f t="shared" si="12"/>
        <v>180000</v>
      </c>
      <c r="K41" s="9">
        <f t="shared" si="13"/>
        <v>1080000</v>
      </c>
      <c r="L41" s="9">
        <f t="shared" si="7"/>
        <v>0</v>
      </c>
      <c r="M41" s="9">
        <v>0</v>
      </c>
      <c r="N41" s="9">
        <f t="shared" si="8"/>
        <v>321600</v>
      </c>
      <c r="O41" s="9">
        <v>22000</v>
      </c>
      <c r="P41" s="8">
        <f t="shared" si="0"/>
        <v>299600</v>
      </c>
      <c r="Q41" s="9">
        <f t="shared" si="1"/>
        <v>1212812</v>
      </c>
      <c r="R41" s="9">
        <f t="shared" si="11"/>
        <v>1200400</v>
      </c>
      <c r="S41" s="9">
        <f t="shared" si="3"/>
        <v>-12412</v>
      </c>
      <c r="T41" s="10">
        <f t="shared" si="4"/>
        <v>1.0339886704431855</v>
      </c>
    </row>
    <row r="42" spans="1:20" x14ac:dyDescent="0.3">
      <c r="A42" s="6" t="s">
        <v>37</v>
      </c>
      <c r="B42" s="7">
        <v>3</v>
      </c>
      <c r="C42" s="8">
        <v>2000000</v>
      </c>
      <c r="D42" s="9">
        <f t="shared" si="5"/>
        <v>24000</v>
      </c>
      <c r="E42" s="9">
        <v>144700</v>
      </c>
      <c r="F42" s="9">
        <v>245024</v>
      </c>
      <c r="G42" s="8">
        <f t="shared" si="6"/>
        <v>413724</v>
      </c>
      <c r="H42" s="9">
        <v>0</v>
      </c>
      <c r="I42" s="9">
        <f t="shared" si="10"/>
        <v>165000</v>
      </c>
      <c r="J42" s="9">
        <f t="shared" si="12"/>
        <v>180000</v>
      </c>
      <c r="K42" s="9">
        <f t="shared" si="13"/>
        <v>1580000</v>
      </c>
      <c r="L42" s="9">
        <f t="shared" si="7"/>
        <v>0</v>
      </c>
      <c r="M42" s="9">
        <v>0</v>
      </c>
      <c r="N42" s="9">
        <f t="shared" si="8"/>
        <v>441600</v>
      </c>
      <c r="O42" s="9">
        <v>22000</v>
      </c>
      <c r="P42" s="8">
        <f t="shared" si="0"/>
        <v>419600</v>
      </c>
      <c r="Q42" s="9">
        <f t="shared" si="1"/>
        <v>1586276</v>
      </c>
      <c r="R42" s="9">
        <f t="shared" si="11"/>
        <v>1580400</v>
      </c>
      <c r="S42" s="9">
        <f t="shared" si="3"/>
        <v>-5876</v>
      </c>
      <c r="T42" s="10">
        <f t="shared" si="4"/>
        <v>0.37180460642875218</v>
      </c>
    </row>
    <row r="43" spans="1:20" x14ac:dyDescent="0.3">
      <c r="A43" s="6" t="s">
        <v>38</v>
      </c>
      <c r="B43" s="13">
        <v>3</v>
      </c>
      <c r="C43" s="5">
        <v>2400000</v>
      </c>
      <c r="D43" s="14">
        <f t="shared" si="5"/>
        <v>28800</v>
      </c>
      <c r="E43" s="14">
        <v>176700</v>
      </c>
      <c r="F43" s="14">
        <v>319730</v>
      </c>
      <c r="G43" s="5">
        <f t="shared" si="6"/>
        <v>525230</v>
      </c>
      <c r="H43" s="9">
        <v>0</v>
      </c>
      <c r="I43" s="9">
        <f t="shared" si="10"/>
        <v>165000</v>
      </c>
      <c r="J43" s="9">
        <f t="shared" si="12"/>
        <v>180000</v>
      </c>
      <c r="K43" s="9">
        <f t="shared" si="13"/>
        <v>1980000</v>
      </c>
      <c r="L43" s="9">
        <f t="shared" si="7"/>
        <v>0</v>
      </c>
      <c r="M43" s="9">
        <v>0</v>
      </c>
      <c r="N43" s="9">
        <f t="shared" si="8"/>
        <v>537600</v>
      </c>
      <c r="O43" s="9">
        <v>22000</v>
      </c>
      <c r="P43" s="5">
        <f t="shared" si="0"/>
        <v>515600</v>
      </c>
      <c r="Q43" s="9">
        <f t="shared" si="1"/>
        <v>1874770</v>
      </c>
      <c r="R43" s="9">
        <f t="shared" si="11"/>
        <v>1884400</v>
      </c>
      <c r="S43" s="9">
        <f t="shared" si="3"/>
        <v>9630</v>
      </c>
      <c r="T43" s="10">
        <f t="shared" si="4"/>
        <v>-0.51103799617915513</v>
      </c>
    </row>
    <row r="44" spans="1:20" x14ac:dyDescent="0.3">
      <c r="A44" s="12" t="s">
        <v>39</v>
      </c>
      <c r="B44" s="13">
        <v>3</v>
      </c>
      <c r="C44" s="5">
        <v>2400001</v>
      </c>
      <c r="D44" s="14">
        <f t="shared" si="5"/>
        <v>28800.011999999999</v>
      </c>
      <c r="E44" s="14">
        <v>176700</v>
      </c>
      <c r="F44" s="14">
        <v>319730</v>
      </c>
      <c r="G44" s="5">
        <f t="shared" si="6"/>
        <v>525230.01199999999</v>
      </c>
      <c r="H44" s="9">
        <v>0</v>
      </c>
      <c r="I44" s="9">
        <f t="shared" si="10"/>
        <v>165000</v>
      </c>
      <c r="J44" s="9">
        <f t="shared" si="12"/>
        <v>180000</v>
      </c>
      <c r="K44" s="9">
        <f t="shared" si="13"/>
        <v>1980000</v>
      </c>
      <c r="L44" s="9">
        <f t="shared" si="7"/>
        <v>1</v>
      </c>
      <c r="M44" s="9">
        <v>0</v>
      </c>
      <c r="N44" s="9">
        <f t="shared" si="8"/>
        <v>537600.27</v>
      </c>
      <c r="O44" s="9">
        <v>22000</v>
      </c>
      <c r="P44" s="5">
        <f t="shared" si="0"/>
        <v>515600.27</v>
      </c>
      <c r="Q44" s="9">
        <f t="shared" si="1"/>
        <v>1874770.9879999999</v>
      </c>
      <c r="R44" s="9">
        <f t="shared" si="11"/>
        <v>1884400.73</v>
      </c>
      <c r="S44" s="9">
        <f t="shared" si="3"/>
        <v>9629.7420000000857</v>
      </c>
      <c r="T44" s="10">
        <f t="shared" si="4"/>
        <v>-0.51102410685226629</v>
      </c>
    </row>
    <row r="45" spans="1:20" x14ac:dyDescent="0.3">
      <c r="A45" s="6" t="s">
        <v>40</v>
      </c>
      <c r="B45" s="7">
        <v>3</v>
      </c>
      <c r="C45" s="8">
        <v>2500000</v>
      </c>
      <c r="D45" s="9">
        <f t="shared" si="5"/>
        <v>30000</v>
      </c>
      <c r="E45" s="9">
        <v>184700</v>
      </c>
      <c r="F45" s="9">
        <v>338407</v>
      </c>
      <c r="G45" s="8">
        <f t="shared" si="6"/>
        <v>553107</v>
      </c>
      <c r="H45" s="9">
        <v>0</v>
      </c>
      <c r="I45" s="9">
        <f t="shared" si="10"/>
        <v>165000</v>
      </c>
      <c r="J45" s="9">
        <f t="shared" si="12"/>
        <v>180000</v>
      </c>
      <c r="K45" s="9">
        <f t="shared" si="13"/>
        <v>1980000</v>
      </c>
      <c r="L45" s="9">
        <f t="shared" si="7"/>
        <v>100000</v>
      </c>
      <c r="M45" s="9">
        <v>0</v>
      </c>
      <c r="N45" s="9">
        <f t="shared" si="8"/>
        <v>564600</v>
      </c>
      <c r="O45" s="9">
        <v>22000</v>
      </c>
      <c r="P45" s="8">
        <f t="shared" si="0"/>
        <v>542600</v>
      </c>
      <c r="Q45" s="9">
        <f t="shared" si="1"/>
        <v>1946893</v>
      </c>
      <c r="R45" s="9">
        <f t="shared" si="11"/>
        <v>1957400</v>
      </c>
      <c r="S45" s="9">
        <f t="shared" si="3"/>
        <v>10507</v>
      </c>
      <c r="T45" s="10">
        <f t="shared" si="4"/>
        <v>-0.53678348830080724</v>
      </c>
    </row>
    <row r="46" spans="1:20" x14ac:dyDescent="0.3">
      <c r="A46" s="6" t="s">
        <v>41</v>
      </c>
      <c r="B46" s="7">
        <v>3</v>
      </c>
      <c r="C46" s="8">
        <v>2700000</v>
      </c>
      <c r="D46" s="9">
        <f t="shared" si="5"/>
        <v>32400</v>
      </c>
      <c r="E46" s="9">
        <v>200700</v>
      </c>
      <c r="F46" s="9">
        <v>375760</v>
      </c>
      <c r="G46" s="8">
        <f t="shared" si="6"/>
        <v>608860</v>
      </c>
      <c r="H46" s="9">
        <v>0</v>
      </c>
      <c r="I46" s="9">
        <f t="shared" si="10"/>
        <v>165000</v>
      </c>
      <c r="J46" s="9">
        <f t="shared" si="12"/>
        <v>180000</v>
      </c>
      <c r="K46" s="9">
        <f t="shared" si="13"/>
        <v>1980000</v>
      </c>
      <c r="L46" s="9">
        <f t="shared" si="7"/>
        <v>300000</v>
      </c>
      <c r="M46" s="9">
        <v>0</v>
      </c>
      <c r="N46" s="9">
        <f t="shared" si="8"/>
        <v>618600</v>
      </c>
      <c r="O46" s="9">
        <v>22000</v>
      </c>
      <c r="P46" s="8">
        <f t="shared" si="0"/>
        <v>596600</v>
      </c>
      <c r="Q46" s="9">
        <f t="shared" si="1"/>
        <v>2091140</v>
      </c>
      <c r="R46" s="9">
        <f t="shared" si="11"/>
        <v>2103400</v>
      </c>
      <c r="S46" s="9">
        <f t="shared" si="3"/>
        <v>12260</v>
      </c>
      <c r="T46" s="10">
        <f t="shared" si="4"/>
        <v>-0.58286583626509458</v>
      </c>
    </row>
    <row r="47" spans="1:20" x14ac:dyDescent="0.3">
      <c r="A47" s="6" t="s">
        <v>42</v>
      </c>
      <c r="B47" s="7">
        <v>3</v>
      </c>
      <c r="C47" s="8">
        <v>2900000</v>
      </c>
      <c r="D47" s="9">
        <f t="shared" si="5"/>
        <v>34800</v>
      </c>
      <c r="E47" s="9">
        <v>216700</v>
      </c>
      <c r="F47" s="9">
        <v>413113</v>
      </c>
      <c r="G47" s="8">
        <f t="shared" si="6"/>
        <v>664613</v>
      </c>
      <c r="H47" s="9">
        <v>0</v>
      </c>
      <c r="I47" s="9">
        <f t="shared" si="10"/>
        <v>165000</v>
      </c>
      <c r="J47" s="9">
        <f t="shared" si="12"/>
        <v>180000</v>
      </c>
      <c r="K47" s="9">
        <f t="shared" si="13"/>
        <v>1980000</v>
      </c>
      <c r="L47" s="9">
        <f t="shared" si="7"/>
        <v>500000</v>
      </c>
      <c r="M47" s="9">
        <v>0</v>
      </c>
      <c r="N47" s="9">
        <f t="shared" si="8"/>
        <v>672600</v>
      </c>
      <c r="O47" s="9">
        <v>22000</v>
      </c>
      <c r="P47" s="8">
        <f t="shared" si="0"/>
        <v>650600</v>
      </c>
      <c r="Q47" s="9">
        <f t="shared" si="1"/>
        <v>2235387</v>
      </c>
      <c r="R47" s="9">
        <f t="shared" si="11"/>
        <v>2249400</v>
      </c>
      <c r="S47" s="9">
        <f t="shared" si="3"/>
        <v>14013</v>
      </c>
      <c r="T47" s="10">
        <f t="shared" si="4"/>
        <v>-0.62296612429981324</v>
      </c>
    </row>
    <row r="48" spans="1:20" x14ac:dyDescent="0.3">
      <c r="A48" s="6" t="s">
        <v>43</v>
      </c>
      <c r="B48" s="7">
        <v>3</v>
      </c>
      <c r="C48" s="8">
        <v>3000000</v>
      </c>
      <c r="D48" s="9">
        <f t="shared" si="5"/>
        <v>36000</v>
      </c>
      <c r="E48" s="9">
        <v>224700</v>
      </c>
      <c r="F48" s="9">
        <v>431790</v>
      </c>
      <c r="G48" s="8">
        <f t="shared" si="6"/>
        <v>692490</v>
      </c>
      <c r="H48" s="9">
        <v>0</v>
      </c>
      <c r="I48" s="9">
        <f t="shared" si="10"/>
        <v>165000</v>
      </c>
      <c r="J48" s="9">
        <f t="shared" si="12"/>
        <v>180000</v>
      </c>
      <c r="K48" s="9">
        <f t="shared" si="13"/>
        <v>1980000</v>
      </c>
      <c r="L48" s="9">
        <f t="shared" si="7"/>
        <v>600000</v>
      </c>
      <c r="M48" s="9">
        <v>0</v>
      </c>
      <c r="N48" s="9">
        <f t="shared" si="8"/>
        <v>699600</v>
      </c>
      <c r="O48" s="9">
        <v>22000</v>
      </c>
      <c r="P48" s="8">
        <f t="shared" si="0"/>
        <v>677600</v>
      </c>
      <c r="Q48" s="9">
        <f t="shared" si="1"/>
        <v>2307510</v>
      </c>
      <c r="R48" s="9">
        <f t="shared" si="11"/>
        <v>2322400</v>
      </c>
      <c r="S48" s="9">
        <f t="shared" si="3"/>
        <v>14890</v>
      </c>
      <c r="T48" s="10">
        <f t="shared" si="4"/>
        <v>-0.6411470892180503</v>
      </c>
    </row>
    <row r="49" spans="1:20" x14ac:dyDescent="0.3">
      <c r="A49" s="6" t="s">
        <v>44</v>
      </c>
      <c r="B49" s="7">
        <v>3</v>
      </c>
      <c r="C49" s="8">
        <v>3300000</v>
      </c>
      <c r="D49" s="9">
        <f t="shared" si="5"/>
        <v>39600</v>
      </c>
      <c r="E49" s="9">
        <v>248700</v>
      </c>
      <c r="F49" s="9">
        <v>487819</v>
      </c>
      <c r="G49" s="8">
        <f t="shared" si="6"/>
        <v>776119</v>
      </c>
      <c r="H49" s="9">
        <v>0</v>
      </c>
      <c r="I49" s="9">
        <f t="shared" si="10"/>
        <v>165000</v>
      </c>
      <c r="J49" s="9">
        <f t="shared" si="12"/>
        <v>180000</v>
      </c>
      <c r="K49" s="9">
        <f t="shared" si="13"/>
        <v>1980000</v>
      </c>
      <c r="L49" s="9">
        <f t="shared" si="7"/>
        <v>900000</v>
      </c>
      <c r="M49" s="9">
        <v>0</v>
      </c>
      <c r="N49" s="9">
        <f t="shared" si="8"/>
        <v>780600</v>
      </c>
      <c r="O49" s="9">
        <v>22000</v>
      </c>
      <c r="P49" s="8">
        <f t="shared" si="0"/>
        <v>758600</v>
      </c>
      <c r="Q49" s="9">
        <f t="shared" si="1"/>
        <v>2523881</v>
      </c>
      <c r="R49" s="9">
        <f t="shared" si="11"/>
        <v>2541400</v>
      </c>
      <c r="S49" s="9">
        <f t="shared" si="3"/>
        <v>17519</v>
      </c>
      <c r="T49" s="10">
        <f t="shared" si="4"/>
        <v>-0.6893444558117573</v>
      </c>
    </row>
    <row r="50" spans="1:20" x14ac:dyDescent="0.3">
      <c r="A50" s="6" t="s">
        <v>45</v>
      </c>
      <c r="B50" s="7">
        <v>3</v>
      </c>
      <c r="C50" s="8">
        <v>3500000</v>
      </c>
      <c r="D50" s="9">
        <f t="shared" si="5"/>
        <v>42000</v>
      </c>
      <c r="E50" s="9">
        <v>264700</v>
      </c>
      <c r="F50" s="9">
        <v>525172</v>
      </c>
      <c r="G50" s="8">
        <f t="shared" si="6"/>
        <v>831872</v>
      </c>
      <c r="H50" s="9">
        <v>0</v>
      </c>
      <c r="I50" s="9">
        <f t="shared" si="10"/>
        <v>165000</v>
      </c>
      <c r="J50" s="9">
        <f t="shared" si="12"/>
        <v>180000</v>
      </c>
      <c r="K50" s="9">
        <f t="shared" si="13"/>
        <v>1980000</v>
      </c>
      <c r="L50" s="9">
        <f t="shared" si="7"/>
        <v>1100000</v>
      </c>
      <c r="M50" s="9">
        <v>0</v>
      </c>
      <c r="N50" s="9">
        <f t="shared" si="8"/>
        <v>834600</v>
      </c>
      <c r="O50" s="9">
        <v>22000</v>
      </c>
      <c r="P50" s="8">
        <f t="shared" si="0"/>
        <v>812600</v>
      </c>
      <c r="Q50" s="9">
        <f t="shared" si="1"/>
        <v>2668128</v>
      </c>
      <c r="R50" s="9">
        <f t="shared" si="11"/>
        <v>2687400</v>
      </c>
      <c r="S50" s="9">
        <f t="shared" si="3"/>
        <v>19272</v>
      </c>
      <c r="T50" s="10">
        <f t="shared" si="4"/>
        <v>-0.71712435811565078</v>
      </c>
    </row>
    <row r="51" spans="1:20" x14ac:dyDescent="0.3">
      <c r="A51" s="6" t="s">
        <v>46</v>
      </c>
      <c r="B51" s="7">
        <v>3</v>
      </c>
      <c r="C51" s="8">
        <v>4000000</v>
      </c>
      <c r="D51" s="9">
        <f t="shared" si="5"/>
        <v>48000</v>
      </c>
      <c r="E51" s="9">
        <v>304700</v>
      </c>
      <c r="F51" s="9">
        <v>618555</v>
      </c>
      <c r="G51" s="8">
        <f t="shared" si="6"/>
        <v>971255</v>
      </c>
      <c r="H51" s="9">
        <v>0</v>
      </c>
      <c r="I51" s="9">
        <f t="shared" si="10"/>
        <v>165000</v>
      </c>
      <c r="J51" s="9">
        <f t="shared" si="12"/>
        <v>180000</v>
      </c>
      <c r="K51" s="9">
        <f t="shared" si="13"/>
        <v>1980000</v>
      </c>
      <c r="L51" s="9">
        <f>IF(C51&lt;2400000,0,MIN(C51,8000000)-2400000)</f>
        <v>1600000</v>
      </c>
      <c r="M51" s="9">
        <v>0</v>
      </c>
      <c r="N51" s="9">
        <f t="shared" si="8"/>
        <v>969600</v>
      </c>
      <c r="O51" s="9">
        <v>22000</v>
      </c>
      <c r="P51" s="8">
        <f t="shared" si="0"/>
        <v>947600</v>
      </c>
      <c r="Q51" s="9">
        <f t="shared" si="1"/>
        <v>3028745</v>
      </c>
      <c r="R51" s="9">
        <f t="shared" si="11"/>
        <v>3052400</v>
      </c>
      <c r="S51" s="9">
        <f t="shared" si="3"/>
        <v>23655</v>
      </c>
      <c r="T51" s="10">
        <f t="shared" si="4"/>
        <v>-0.77496396278338353</v>
      </c>
    </row>
    <row r="52" spans="1:20" x14ac:dyDescent="0.3">
      <c r="A52" s="6" t="s">
        <v>47</v>
      </c>
      <c r="B52" s="7">
        <v>3</v>
      </c>
      <c r="C52" s="8">
        <v>4500000</v>
      </c>
      <c r="D52" s="9">
        <f t="shared" si="5"/>
        <v>54000</v>
      </c>
      <c r="E52" s="9">
        <v>344700</v>
      </c>
      <c r="F52" s="9">
        <v>724516</v>
      </c>
      <c r="G52" s="8">
        <f t="shared" si="6"/>
        <v>1123216</v>
      </c>
      <c r="H52" s="9">
        <v>0</v>
      </c>
      <c r="I52" s="9">
        <f t="shared" si="10"/>
        <v>165000</v>
      </c>
      <c r="J52" s="9">
        <f t="shared" si="12"/>
        <v>180000</v>
      </c>
      <c r="K52" s="9">
        <f t="shared" si="13"/>
        <v>1980000</v>
      </c>
      <c r="L52" s="9">
        <f t="shared" si="7"/>
        <v>2100000</v>
      </c>
      <c r="M52" s="9">
        <v>0</v>
      </c>
      <c r="N52" s="9">
        <f t="shared" si="8"/>
        <v>1104600</v>
      </c>
      <c r="O52" s="9">
        <v>22000</v>
      </c>
      <c r="P52" s="8">
        <f t="shared" si="0"/>
        <v>1082600</v>
      </c>
      <c r="Q52" s="9">
        <f t="shared" si="1"/>
        <v>3376784</v>
      </c>
      <c r="R52" s="9">
        <f t="shared" si="11"/>
        <v>3417400</v>
      </c>
      <c r="S52" s="9">
        <f t="shared" si="3"/>
        <v>40616</v>
      </c>
      <c r="T52" s="10">
        <f t="shared" si="4"/>
        <v>-1.1885058816644232</v>
      </c>
    </row>
    <row r="53" spans="1:20" x14ac:dyDescent="0.3">
      <c r="A53" s="6" t="s">
        <v>48</v>
      </c>
      <c r="B53" s="7">
        <v>3</v>
      </c>
      <c r="C53" s="8">
        <v>5000000</v>
      </c>
      <c r="D53" s="9">
        <f t="shared" si="5"/>
        <v>60000</v>
      </c>
      <c r="E53" s="9">
        <v>384700</v>
      </c>
      <c r="F53" s="9">
        <v>837353</v>
      </c>
      <c r="G53" s="8">
        <f t="shared" si="6"/>
        <v>1282053</v>
      </c>
      <c r="H53" s="9">
        <v>0</v>
      </c>
      <c r="I53" s="9">
        <f t="shared" si="10"/>
        <v>165000</v>
      </c>
      <c r="J53" s="9">
        <f t="shared" si="12"/>
        <v>180000</v>
      </c>
      <c r="K53" s="9">
        <f t="shared" si="13"/>
        <v>1980000</v>
      </c>
      <c r="L53" s="9">
        <f t="shared" si="7"/>
        <v>2600000</v>
      </c>
      <c r="M53" s="9">
        <v>0</v>
      </c>
      <c r="N53" s="9">
        <f t="shared" si="8"/>
        <v>1239600</v>
      </c>
      <c r="O53" s="9">
        <v>22000</v>
      </c>
      <c r="P53" s="8">
        <f t="shared" si="0"/>
        <v>1217600</v>
      </c>
      <c r="Q53" s="9">
        <f t="shared" si="1"/>
        <v>3717947</v>
      </c>
      <c r="R53" s="9">
        <f t="shared" si="11"/>
        <v>3782400</v>
      </c>
      <c r="S53" s="9">
        <f t="shared" si="3"/>
        <v>64453</v>
      </c>
      <c r="T53" s="10">
        <f t="shared" si="4"/>
        <v>-1.7040239001692048</v>
      </c>
    </row>
    <row r="54" spans="1:20" x14ac:dyDescent="0.3">
      <c r="A54" s="6" t="s">
        <v>49</v>
      </c>
      <c r="B54" s="7">
        <v>3</v>
      </c>
      <c r="C54" s="8">
        <v>5500000</v>
      </c>
      <c r="D54" s="9">
        <f t="shared" si="5"/>
        <v>66000</v>
      </c>
      <c r="E54" s="9">
        <v>424700</v>
      </c>
      <c r="F54" s="9">
        <v>950191</v>
      </c>
      <c r="G54" s="8">
        <f t="shared" si="6"/>
        <v>1440891</v>
      </c>
      <c r="H54" s="9">
        <v>0</v>
      </c>
      <c r="I54" s="9">
        <f t="shared" si="10"/>
        <v>165000</v>
      </c>
      <c r="J54" s="9">
        <f t="shared" si="12"/>
        <v>180000</v>
      </c>
      <c r="K54" s="9">
        <f t="shared" si="13"/>
        <v>1980000</v>
      </c>
      <c r="L54" s="9">
        <f t="shared" si="7"/>
        <v>3100000</v>
      </c>
      <c r="M54" s="9">
        <v>0</v>
      </c>
      <c r="N54" s="9">
        <f t="shared" si="8"/>
        <v>1374600</v>
      </c>
      <c r="O54" s="9">
        <v>22000</v>
      </c>
      <c r="P54" s="8">
        <f t="shared" si="0"/>
        <v>1352600</v>
      </c>
      <c r="Q54" s="9">
        <f t="shared" si="1"/>
        <v>4059109</v>
      </c>
      <c r="R54" s="9">
        <f t="shared" si="11"/>
        <v>4147400</v>
      </c>
      <c r="S54" s="9">
        <f t="shared" si="3"/>
        <v>88291</v>
      </c>
      <c r="T54" s="10">
        <f t="shared" si="4"/>
        <v>-2.1288276992814779</v>
      </c>
    </row>
    <row r="55" spans="1:20" x14ac:dyDescent="0.3">
      <c r="A55" s="6" t="s">
        <v>50</v>
      </c>
      <c r="B55" s="7">
        <v>3</v>
      </c>
      <c r="C55" s="8">
        <v>6000000</v>
      </c>
      <c r="D55" s="9">
        <f t="shared" si="5"/>
        <v>72000</v>
      </c>
      <c r="E55" s="9">
        <v>464700</v>
      </c>
      <c r="F55" s="9">
        <v>1063028</v>
      </c>
      <c r="G55" s="8">
        <f t="shared" si="6"/>
        <v>1599728</v>
      </c>
      <c r="H55" s="9">
        <v>0</v>
      </c>
      <c r="I55" s="9">
        <f t="shared" si="10"/>
        <v>165000</v>
      </c>
      <c r="J55" s="9">
        <f t="shared" si="12"/>
        <v>180000</v>
      </c>
      <c r="K55" s="9">
        <f t="shared" si="13"/>
        <v>1980000</v>
      </c>
      <c r="L55" s="9">
        <f t="shared" si="7"/>
        <v>3600000</v>
      </c>
      <c r="M55" s="9">
        <v>0</v>
      </c>
      <c r="N55" s="9">
        <f t="shared" si="8"/>
        <v>1509600</v>
      </c>
      <c r="O55" s="9">
        <v>22000</v>
      </c>
      <c r="P55" s="8">
        <f t="shared" si="0"/>
        <v>1487600</v>
      </c>
      <c r="Q55" s="9">
        <f t="shared" si="1"/>
        <v>4400272</v>
      </c>
      <c r="R55" s="9">
        <f t="shared" si="11"/>
        <v>4512400</v>
      </c>
      <c r="S55" s="9">
        <f t="shared" si="3"/>
        <v>112128</v>
      </c>
      <c r="T55" s="10">
        <f t="shared" si="4"/>
        <v>-2.4848860916585407</v>
      </c>
    </row>
    <row r="56" spans="1:20" x14ac:dyDescent="0.3">
      <c r="A56" s="6" t="s">
        <v>51</v>
      </c>
      <c r="B56" s="7">
        <v>3</v>
      </c>
      <c r="C56" s="8">
        <v>6500000</v>
      </c>
      <c r="D56" s="9">
        <f t="shared" si="5"/>
        <v>78000</v>
      </c>
      <c r="E56" s="9">
        <v>504700</v>
      </c>
      <c r="F56" s="9">
        <v>1175866</v>
      </c>
      <c r="G56" s="8">
        <f t="shared" si="6"/>
        <v>1758566</v>
      </c>
      <c r="H56" s="9">
        <v>0</v>
      </c>
      <c r="I56" s="9">
        <f t="shared" si="10"/>
        <v>165000</v>
      </c>
      <c r="J56" s="9">
        <f t="shared" si="12"/>
        <v>180000</v>
      </c>
      <c r="K56" s="9">
        <f t="shared" si="13"/>
        <v>1980000</v>
      </c>
      <c r="L56" s="9">
        <f t="shared" si="7"/>
        <v>4100000</v>
      </c>
      <c r="M56" s="9">
        <v>0</v>
      </c>
      <c r="N56" s="9">
        <f t="shared" si="8"/>
        <v>1644600</v>
      </c>
      <c r="O56" s="9">
        <v>22000</v>
      </c>
      <c r="P56" s="8">
        <f t="shared" si="0"/>
        <v>1622600</v>
      </c>
      <c r="Q56" s="9">
        <f t="shared" si="1"/>
        <v>4741434</v>
      </c>
      <c r="R56" s="9">
        <f t="shared" si="11"/>
        <v>4877400</v>
      </c>
      <c r="S56" s="9">
        <f t="shared" si="3"/>
        <v>135966</v>
      </c>
      <c r="T56" s="10">
        <f t="shared" si="4"/>
        <v>-2.7876737606101614</v>
      </c>
    </row>
    <row r="57" spans="1:20" x14ac:dyDescent="0.3">
      <c r="A57" s="6" t="s">
        <v>52</v>
      </c>
      <c r="B57" s="7">
        <v>3</v>
      </c>
      <c r="C57" s="8">
        <v>7000000</v>
      </c>
      <c r="D57" s="9">
        <f t="shared" si="5"/>
        <v>84000</v>
      </c>
      <c r="E57" s="9">
        <v>544700</v>
      </c>
      <c r="F57" s="9">
        <v>1288703</v>
      </c>
      <c r="G57" s="8">
        <f t="shared" si="6"/>
        <v>1917403</v>
      </c>
      <c r="H57" s="9">
        <v>0</v>
      </c>
      <c r="I57" s="9">
        <f t="shared" si="10"/>
        <v>165000</v>
      </c>
      <c r="J57" s="9">
        <f t="shared" si="12"/>
        <v>180000</v>
      </c>
      <c r="K57" s="9">
        <f t="shared" si="13"/>
        <v>1980000</v>
      </c>
      <c r="L57" s="9">
        <f t="shared" si="7"/>
        <v>4600000</v>
      </c>
      <c r="M57" s="9">
        <v>0</v>
      </c>
      <c r="N57" s="9">
        <f t="shared" si="8"/>
        <v>1779600</v>
      </c>
      <c r="O57" s="9">
        <v>22000</v>
      </c>
      <c r="P57" s="8">
        <f t="shared" si="0"/>
        <v>1757600</v>
      </c>
      <c r="Q57" s="9">
        <f t="shared" si="1"/>
        <v>5082597</v>
      </c>
      <c r="R57" s="9">
        <f t="shared" si="11"/>
        <v>5242400</v>
      </c>
      <c r="S57" s="9">
        <f t="shared" si="3"/>
        <v>159803</v>
      </c>
      <c r="T57" s="10">
        <f t="shared" si="4"/>
        <v>-3.0482794140088512</v>
      </c>
    </row>
    <row r="58" spans="1:20" x14ac:dyDescent="0.3">
      <c r="A58" s="6" t="s">
        <v>53</v>
      </c>
      <c r="B58" s="7">
        <v>3</v>
      </c>
      <c r="C58" s="8">
        <v>7500000</v>
      </c>
      <c r="D58" s="9">
        <f t="shared" si="5"/>
        <v>90000</v>
      </c>
      <c r="E58" s="9">
        <v>584700</v>
      </c>
      <c r="F58" s="9">
        <v>1401541</v>
      </c>
      <c r="G58" s="8">
        <f t="shared" si="6"/>
        <v>2076241</v>
      </c>
      <c r="H58" s="9">
        <v>0</v>
      </c>
      <c r="I58" s="9">
        <f t="shared" si="10"/>
        <v>165000</v>
      </c>
      <c r="J58" s="9">
        <f t="shared" si="12"/>
        <v>180000</v>
      </c>
      <c r="K58" s="9">
        <f t="shared" si="13"/>
        <v>1980000</v>
      </c>
      <c r="L58" s="9">
        <f t="shared" si="7"/>
        <v>5100000</v>
      </c>
      <c r="M58" s="9">
        <v>0</v>
      </c>
      <c r="N58" s="9">
        <f t="shared" si="8"/>
        <v>1914600</v>
      </c>
      <c r="O58" s="9">
        <v>22000</v>
      </c>
      <c r="P58" s="8">
        <f t="shared" si="0"/>
        <v>1892600</v>
      </c>
      <c r="Q58" s="9">
        <f t="shared" si="1"/>
        <v>5423759</v>
      </c>
      <c r="R58" s="9">
        <f t="shared" si="11"/>
        <v>5607400</v>
      </c>
      <c r="S58" s="9">
        <f t="shared" si="3"/>
        <v>183641</v>
      </c>
      <c r="T58" s="10">
        <f t="shared" si="4"/>
        <v>-3.2749759246709704</v>
      </c>
    </row>
    <row r="59" spans="1:20" x14ac:dyDescent="0.3">
      <c r="A59" s="12" t="s">
        <v>54</v>
      </c>
      <c r="B59" s="13">
        <v>3</v>
      </c>
      <c r="C59" s="5">
        <v>8000000</v>
      </c>
      <c r="D59" s="14">
        <f t="shared" si="5"/>
        <v>96000</v>
      </c>
      <c r="E59" s="14">
        <v>624700</v>
      </c>
      <c r="F59" s="14">
        <v>1514378</v>
      </c>
      <c r="G59" s="5">
        <f t="shared" si="6"/>
        <v>2235078</v>
      </c>
      <c r="H59" s="9">
        <v>0</v>
      </c>
      <c r="I59" s="9">
        <f t="shared" si="10"/>
        <v>165000</v>
      </c>
      <c r="J59" s="9">
        <f t="shared" si="12"/>
        <v>180000</v>
      </c>
      <c r="K59" s="9">
        <f t="shared" si="13"/>
        <v>1980000</v>
      </c>
      <c r="L59" s="9">
        <f t="shared" si="7"/>
        <v>5600000</v>
      </c>
      <c r="M59" s="9">
        <f t="shared" ref="M59:M74" si="14">+C59-8000000</f>
        <v>0</v>
      </c>
      <c r="N59" s="9">
        <f t="shared" si="8"/>
        <v>2049600</v>
      </c>
      <c r="O59" s="9">
        <v>22000</v>
      </c>
      <c r="P59" s="5">
        <f t="shared" si="0"/>
        <v>2027600</v>
      </c>
      <c r="Q59" s="9">
        <f t="shared" si="1"/>
        <v>5764922</v>
      </c>
      <c r="R59" s="9">
        <f t="shared" si="11"/>
        <v>5972400</v>
      </c>
      <c r="S59" s="9">
        <f t="shared" si="3"/>
        <v>207478</v>
      </c>
      <c r="T59" s="10">
        <f t="shared" si="4"/>
        <v>-3.473946822048088</v>
      </c>
    </row>
    <row r="60" spans="1:20" x14ac:dyDescent="0.3">
      <c r="A60" s="12" t="s">
        <v>55</v>
      </c>
      <c r="B60" s="13">
        <v>3</v>
      </c>
      <c r="C60" s="5">
        <v>8000001</v>
      </c>
      <c r="D60" s="14">
        <f t="shared" si="5"/>
        <v>96000.012000000002</v>
      </c>
      <c r="E60" s="14">
        <v>624700</v>
      </c>
      <c r="F60" s="14">
        <v>1514378</v>
      </c>
      <c r="G60" s="5">
        <f t="shared" si="6"/>
        <v>2235078.0120000001</v>
      </c>
      <c r="H60" s="9">
        <v>0</v>
      </c>
      <c r="I60" s="9">
        <f t="shared" si="10"/>
        <v>165000</v>
      </c>
      <c r="J60" s="9">
        <f t="shared" si="12"/>
        <v>180000</v>
      </c>
      <c r="K60" s="9">
        <f t="shared" si="13"/>
        <v>1980000</v>
      </c>
      <c r="L60" s="9">
        <f t="shared" si="7"/>
        <v>5600000</v>
      </c>
      <c r="M60" s="9">
        <f t="shared" si="14"/>
        <v>1</v>
      </c>
      <c r="N60" s="9">
        <f t="shared" si="8"/>
        <v>2049600.32</v>
      </c>
      <c r="O60" s="9">
        <v>22000</v>
      </c>
      <c r="P60" s="5">
        <f t="shared" si="0"/>
        <v>2027600.32</v>
      </c>
      <c r="Q60" s="9">
        <f t="shared" si="1"/>
        <v>5764922.9879999999</v>
      </c>
      <c r="R60" s="9">
        <f t="shared" si="11"/>
        <v>5972400.6799999997</v>
      </c>
      <c r="S60" s="9">
        <f t="shared" si="3"/>
        <v>207477.69199999981</v>
      </c>
      <c r="T60" s="10">
        <f t="shared" si="4"/>
        <v>-3.4739412694595004</v>
      </c>
    </row>
    <row r="61" spans="1:20" x14ac:dyDescent="0.3">
      <c r="A61" s="6" t="s">
        <v>56</v>
      </c>
      <c r="B61" s="7">
        <v>3</v>
      </c>
      <c r="C61" s="8">
        <v>9000000</v>
      </c>
      <c r="D61" s="9">
        <f t="shared" si="5"/>
        <v>108000</v>
      </c>
      <c r="E61" s="9">
        <v>704700</v>
      </c>
      <c r="F61" s="9">
        <v>1740053</v>
      </c>
      <c r="G61" s="8">
        <f t="shared" si="6"/>
        <v>2552753</v>
      </c>
      <c r="H61" s="9">
        <v>0</v>
      </c>
      <c r="I61" s="9">
        <f t="shared" si="10"/>
        <v>165000</v>
      </c>
      <c r="J61" s="9">
        <f t="shared" si="12"/>
        <v>180000</v>
      </c>
      <c r="K61" s="9">
        <f t="shared" si="13"/>
        <v>1980000</v>
      </c>
      <c r="L61" s="9">
        <f t="shared" si="7"/>
        <v>5600000</v>
      </c>
      <c r="M61" s="9">
        <f t="shared" si="14"/>
        <v>1000000</v>
      </c>
      <c r="N61" s="9">
        <f t="shared" si="8"/>
        <v>2369600</v>
      </c>
      <c r="O61" s="9">
        <v>22000</v>
      </c>
      <c r="P61" s="8">
        <f t="shared" si="0"/>
        <v>2347600</v>
      </c>
      <c r="Q61" s="9">
        <f t="shared" si="1"/>
        <v>6447247</v>
      </c>
      <c r="R61" s="9">
        <f t="shared" si="11"/>
        <v>6652400</v>
      </c>
      <c r="S61" s="9">
        <f t="shared" si="3"/>
        <v>205153</v>
      </c>
      <c r="T61" s="10">
        <f t="shared" si="4"/>
        <v>-3.0838945343034094</v>
      </c>
    </row>
    <row r="62" spans="1:20" x14ac:dyDescent="0.3">
      <c r="A62" s="6" t="s">
        <v>57</v>
      </c>
      <c r="B62" s="7">
        <v>3</v>
      </c>
      <c r="C62" s="8">
        <v>10000000</v>
      </c>
      <c r="D62" s="9">
        <f t="shared" si="5"/>
        <v>120000</v>
      </c>
      <c r="E62" s="9">
        <v>784700</v>
      </c>
      <c r="F62" s="9">
        <v>1965728</v>
      </c>
      <c r="G62" s="8">
        <f t="shared" si="6"/>
        <v>2870428</v>
      </c>
      <c r="H62" s="9">
        <v>0</v>
      </c>
      <c r="I62" s="9">
        <f t="shared" si="10"/>
        <v>165000</v>
      </c>
      <c r="J62" s="9">
        <f t="shared" si="12"/>
        <v>180000</v>
      </c>
      <c r="K62" s="9">
        <f t="shared" si="13"/>
        <v>1980000</v>
      </c>
      <c r="L62" s="9">
        <f t="shared" si="7"/>
        <v>5600000</v>
      </c>
      <c r="M62" s="9">
        <f t="shared" si="14"/>
        <v>2000000</v>
      </c>
      <c r="N62" s="9">
        <f t="shared" si="8"/>
        <v>2689600</v>
      </c>
      <c r="O62" s="9">
        <v>22000</v>
      </c>
      <c r="P62" s="8">
        <f t="shared" si="0"/>
        <v>2667600</v>
      </c>
      <c r="Q62" s="9">
        <f t="shared" si="1"/>
        <v>7129572</v>
      </c>
      <c r="R62" s="9">
        <f t="shared" si="11"/>
        <v>7332400</v>
      </c>
      <c r="S62" s="9">
        <f t="shared" si="3"/>
        <v>202828</v>
      </c>
      <c r="T62" s="10">
        <f t="shared" si="4"/>
        <v>-2.7661884239812342</v>
      </c>
    </row>
    <row r="63" spans="1:20" x14ac:dyDescent="0.3">
      <c r="A63" s="6" t="s">
        <v>58</v>
      </c>
      <c r="B63" s="7">
        <v>3</v>
      </c>
      <c r="C63" s="8">
        <v>11000000</v>
      </c>
      <c r="D63" s="9">
        <f t="shared" si="5"/>
        <v>132000</v>
      </c>
      <c r="E63" s="9">
        <v>864700</v>
      </c>
      <c r="F63" s="9">
        <v>2191403</v>
      </c>
      <c r="G63" s="8">
        <f t="shared" si="6"/>
        <v>3188103</v>
      </c>
      <c r="H63" s="9">
        <v>0</v>
      </c>
      <c r="I63" s="9">
        <f t="shared" si="10"/>
        <v>165000</v>
      </c>
      <c r="J63" s="9">
        <f t="shared" si="12"/>
        <v>180000</v>
      </c>
      <c r="K63" s="9">
        <f t="shared" si="13"/>
        <v>1980000</v>
      </c>
      <c r="L63" s="9">
        <f t="shared" si="7"/>
        <v>5600000</v>
      </c>
      <c r="M63" s="9">
        <f t="shared" si="14"/>
        <v>3000000</v>
      </c>
      <c r="N63" s="9">
        <f t="shared" si="8"/>
        <v>3009600</v>
      </c>
      <c r="O63" s="9">
        <v>22000</v>
      </c>
      <c r="P63" s="8">
        <f t="shared" si="0"/>
        <v>2987600</v>
      </c>
      <c r="Q63" s="9">
        <f t="shared" si="1"/>
        <v>7811897</v>
      </c>
      <c r="R63" s="9">
        <f t="shared" si="11"/>
        <v>8012400</v>
      </c>
      <c r="S63" s="9">
        <f t="shared" si="3"/>
        <v>200503</v>
      </c>
      <c r="T63" s="10">
        <f t="shared" si="4"/>
        <v>-2.5024087664120613</v>
      </c>
    </row>
    <row r="64" spans="1:20" x14ac:dyDescent="0.3">
      <c r="A64" s="6" t="s">
        <v>59</v>
      </c>
      <c r="B64" s="7">
        <v>3</v>
      </c>
      <c r="C64" s="8">
        <v>12000000</v>
      </c>
      <c r="D64" s="9">
        <f t="shared" si="5"/>
        <v>144000</v>
      </c>
      <c r="E64" s="9">
        <v>944700</v>
      </c>
      <c r="F64" s="9">
        <v>2417078</v>
      </c>
      <c r="G64" s="8">
        <f t="shared" si="6"/>
        <v>3505778</v>
      </c>
      <c r="H64" s="9">
        <v>0</v>
      </c>
      <c r="I64" s="9">
        <f t="shared" si="10"/>
        <v>165000</v>
      </c>
      <c r="J64" s="9">
        <f t="shared" si="12"/>
        <v>180000</v>
      </c>
      <c r="K64" s="9">
        <f t="shared" si="13"/>
        <v>1980000</v>
      </c>
      <c r="L64" s="9">
        <f t="shared" si="7"/>
        <v>5600000</v>
      </c>
      <c r="M64" s="9">
        <f t="shared" si="14"/>
        <v>4000000</v>
      </c>
      <c r="N64" s="9">
        <f t="shared" si="8"/>
        <v>3329600</v>
      </c>
      <c r="O64" s="9">
        <v>22000</v>
      </c>
      <c r="P64" s="8">
        <f t="shared" si="0"/>
        <v>3307600</v>
      </c>
      <c r="Q64" s="9">
        <f t="shared" si="1"/>
        <v>8494222</v>
      </c>
      <c r="R64" s="9">
        <f t="shared" si="11"/>
        <v>8692400</v>
      </c>
      <c r="S64" s="9">
        <f t="shared" si="3"/>
        <v>198178</v>
      </c>
      <c r="T64" s="10">
        <f t="shared" si="4"/>
        <v>-2.2798996824812479</v>
      </c>
    </row>
    <row r="65" spans="1:20" x14ac:dyDescent="0.3">
      <c r="A65" s="6" t="s">
        <v>60</v>
      </c>
      <c r="B65" s="7">
        <v>3</v>
      </c>
      <c r="C65" s="8">
        <v>13000000</v>
      </c>
      <c r="D65" s="9">
        <f t="shared" si="5"/>
        <v>156000</v>
      </c>
      <c r="E65" s="9">
        <v>1024700</v>
      </c>
      <c r="F65" s="9">
        <v>2642753</v>
      </c>
      <c r="G65" s="8">
        <f t="shared" si="6"/>
        <v>3823453</v>
      </c>
      <c r="H65" s="9">
        <v>0</v>
      </c>
      <c r="I65" s="9">
        <f t="shared" si="10"/>
        <v>165000</v>
      </c>
      <c r="J65" s="9">
        <f t="shared" si="12"/>
        <v>180000</v>
      </c>
      <c r="K65" s="9">
        <f t="shared" si="13"/>
        <v>1980000</v>
      </c>
      <c r="L65" s="9">
        <f t="shared" si="7"/>
        <v>5600000</v>
      </c>
      <c r="M65" s="9">
        <f t="shared" si="14"/>
        <v>5000000</v>
      </c>
      <c r="N65" s="9">
        <f t="shared" si="8"/>
        <v>3649600</v>
      </c>
      <c r="O65" s="9">
        <v>22000</v>
      </c>
      <c r="P65" s="8">
        <f t="shared" si="0"/>
        <v>3627600</v>
      </c>
      <c r="Q65" s="9">
        <f t="shared" si="1"/>
        <v>9176547</v>
      </c>
      <c r="R65" s="9">
        <f t="shared" si="11"/>
        <v>9372400</v>
      </c>
      <c r="S65" s="9">
        <f t="shared" si="3"/>
        <v>195853</v>
      </c>
      <c r="T65" s="10">
        <f t="shared" si="4"/>
        <v>-2.0896782040886004</v>
      </c>
    </row>
    <row r="66" spans="1:20" x14ac:dyDescent="0.3">
      <c r="A66" s="6" t="s">
        <v>61</v>
      </c>
      <c r="B66" s="7">
        <v>3</v>
      </c>
      <c r="C66" s="8">
        <v>14000000</v>
      </c>
      <c r="D66" s="9">
        <f t="shared" si="5"/>
        <v>168000</v>
      </c>
      <c r="E66" s="9">
        <v>1104700</v>
      </c>
      <c r="F66" s="9">
        <v>2868428</v>
      </c>
      <c r="G66" s="8">
        <f t="shared" si="6"/>
        <v>4141128</v>
      </c>
      <c r="H66" s="9">
        <v>0</v>
      </c>
      <c r="I66" s="9">
        <f t="shared" si="10"/>
        <v>165000</v>
      </c>
      <c r="J66" s="9">
        <f t="shared" si="12"/>
        <v>180000</v>
      </c>
      <c r="K66" s="9">
        <f t="shared" si="13"/>
        <v>1980000</v>
      </c>
      <c r="L66" s="9">
        <f t="shared" si="7"/>
        <v>5600000</v>
      </c>
      <c r="M66" s="9">
        <f t="shared" si="14"/>
        <v>6000000</v>
      </c>
      <c r="N66" s="9">
        <f t="shared" si="8"/>
        <v>3969600</v>
      </c>
      <c r="O66" s="9">
        <v>22000</v>
      </c>
      <c r="P66" s="8">
        <f>+N66-O66</f>
        <v>3947600</v>
      </c>
      <c r="Q66" s="9">
        <f t="shared" si="1"/>
        <v>9858872</v>
      </c>
      <c r="R66" s="9">
        <f t="shared" si="11"/>
        <v>10052400</v>
      </c>
      <c r="S66" s="9">
        <f t="shared" si="3"/>
        <v>193528</v>
      </c>
      <c r="T66" s="10">
        <f t="shared" si="4"/>
        <v>-1.9251919939516933</v>
      </c>
    </row>
    <row r="67" spans="1:20" x14ac:dyDescent="0.3">
      <c r="A67" s="6" t="s">
        <v>62</v>
      </c>
      <c r="B67" s="7">
        <v>3</v>
      </c>
      <c r="C67" s="8">
        <v>15000000</v>
      </c>
      <c r="D67" s="9">
        <f t="shared" si="5"/>
        <v>180000</v>
      </c>
      <c r="E67" s="9">
        <v>1184700</v>
      </c>
      <c r="F67" s="9">
        <v>3094103</v>
      </c>
      <c r="G67" s="8">
        <f t="shared" si="6"/>
        <v>4458803</v>
      </c>
      <c r="H67" s="9">
        <v>0</v>
      </c>
      <c r="I67" s="9">
        <f t="shared" si="10"/>
        <v>165000</v>
      </c>
      <c r="J67" s="9">
        <f t="shared" si="12"/>
        <v>180000</v>
      </c>
      <c r="K67" s="9">
        <f t="shared" si="13"/>
        <v>1980000</v>
      </c>
      <c r="L67" s="9">
        <f t="shared" si="7"/>
        <v>5600000</v>
      </c>
      <c r="M67" s="9">
        <f t="shared" si="14"/>
        <v>7000000</v>
      </c>
      <c r="N67" s="9">
        <f t="shared" si="8"/>
        <v>4289600</v>
      </c>
      <c r="O67" s="9">
        <v>22000</v>
      </c>
      <c r="P67" s="8">
        <f t="shared" si="0"/>
        <v>4267600</v>
      </c>
      <c r="Q67" s="9">
        <f t="shared" si="1"/>
        <v>10541197</v>
      </c>
      <c r="R67" s="9">
        <f t="shared" si="11"/>
        <v>10732400</v>
      </c>
      <c r="S67" s="9">
        <f t="shared" si="3"/>
        <v>191203</v>
      </c>
      <c r="T67" s="10">
        <f t="shared" si="4"/>
        <v>-1.7815493272706941</v>
      </c>
    </row>
    <row r="68" spans="1:20" x14ac:dyDescent="0.3">
      <c r="A68" s="6" t="s">
        <v>63</v>
      </c>
      <c r="B68" s="7">
        <v>3</v>
      </c>
      <c r="C68" s="8">
        <v>16000000</v>
      </c>
      <c r="D68" s="9">
        <f t="shared" si="5"/>
        <v>192000</v>
      </c>
      <c r="E68" s="9">
        <v>1264700</v>
      </c>
      <c r="F68" s="9">
        <v>3319778</v>
      </c>
      <c r="G68" s="8">
        <f t="shared" si="6"/>
        <v>4776478</v>
      </c>
      <c r="H68" s="9">
        <v>0</v>
      </c>
      <c r="I68" s="9">
        <f t="shared" si="10"/>
        <v>165000</v>
      </c>
      <c r="J68" s="9">
        <f t="shared" si="12"/>
        <v>180000</v>
      </c>
      <c r="K68" s="9">
        <f t="shared" si="13"/>
        <v>1980000</v>
      </c>
      <c r="L68" s="9">
        <f t="shared" si="7"/>
        <v>5600000</v>
      </c>
      <c r="M68" s="9">
        <f t="shared" si="14"/>
        <v>8000000</v>
      </c>
      <c r="N68" s="9">
        <f t="shared" si="8"/>
        <v>4609600</v>
      </c>
      <c r="O68" s="9">
        <v>22000</v>
      </c>
      <c r="P68" s="8">
        <f t="shared" si="0"/>
        <v>4587600</v>
      </c>
      <c r="Q68" s="9">
        <f t="shared" si="1"/>
        <v>11223522</v>
      </c>
      <c r="R68" s="9">
        <f t="shared" si="11"/>
        <v>11412400</v>
      </c>
      <c r="S68" s="9">
        <f t="shared" si="3"/>
        <v>188878</v>
      </c>
      <c r="T68" s="10">
        <f t="shared" si="4"/>
        <v>-1.655024359468648</v>
      </c>
    </row>
    <row r="69" spans="1:20" x14ac:dyDescent="0.3">
      <c r="A69" s="6" t="s">
        <v>64</v>
      </c>
      <c r="B69" s="7">
        <v>3</v>
      </c>
      <c r="C69" s="8">
        <v>17000000</v>
      </c>
      <c r="D69" s="9">
        <f t="shared" si="5"/>
        <v>204000</v>
      </c>
      <c r="E69" s="9">
        <v>1344700</v>
      </c>
      <c r="F69" s="9">
        <v>3545453</v>
      </c>
      <c r="G69" s="8">
        <f t="shared" si="6"/>
        <v>5094153</v>
      </c>
      <c r="H69" s="9">
        <v>0</v>
      </c>
      <c r="I69" s="9">
        <f t="shared" si="10"/>
        <v>165000</v>
      </c>
      <c r="J69" s="9">
        <f t="shared" si="12"/>
        <v>180000</v>
      </c>
      <c r="K69" s="9">
        <f t="shared" si="13"/>
        <v>1980000</v>
      </c>
      <c r="L69" s="9">
        <f t="shared" si="7"/>
        <v>5600000</v>
      </c>
      <c r="M69" s="9">
        <f t="shared" si="14"/>
        <v>9000000</v>
      </c>
      <c r="N69" s="9">
        <f t="shared" si="8"/>
        <v>4929600</v>
      </c>
      <c r="O69" s="9">
        <v>22000</v>
      </c>
      <c r="P69" s="8">
        <f t="shared" si="0"/>
        <v>4907600</v>
      </c>
      <c r="Q69" s="9">
        <f t="shared" si="1"/>
        <v>11905847</v>
      </c>
      <c r="R69" s="9">
        <f t="shared" si="11"/>
        <v>12092400</v>
      </c>
      <c r="S69" s="9">
        <f t="shared" si="3"/>
        <v>186553</v>
      </c>
      <c r="T69" s="10">
        <f t="shared" si="4"/>
        <v>-1.5427293175879064</v>
      </c>
    </row>
    <row r="70" spans="1:20" x14ac:dyDescent="0.3">
      <c r="A70" s="6" t="s">
        <v>65</v>
      </c>
      <c r="B70" s="7">
        <v>3</v>
      </c>
      <c r="C70" s="8">
        <v>18000000</v>
      </c>
      <c r="D70" s="9">
        <f t="shared" si="5"/>
        <v>216000</v>
      </c>
      <c r="E70" s="9">
        <v>1424700</v>
      </c>
      <c r="F70" s="9">
        <v>3771128</v>
      </c>
      <c r="G70" s="8">
        <f t="shared" si="6"/>
        <v>5411828</v>
      </c>
      <c r="H70" s="9">
        <v>0</v>
      </c>
      <c r="I70" s="9">
        <f t="shared" si="10"/>
        <v>165000</v>
      </c>
      <c r="J70" s="9">
        <f t="shared" si="12"/>
        <v>180000</v>
      </c>
      <c r="K70" s="9">
        <f t="shared" si="13"/>
        <v>1980000</v>
      </c>
      <c r="L70" s="9">
        <f t="shared" si="7"/>
        <v>5600000</v>
      </c>
      <c r="M70" s="9">
        <f t="shared" si="14"/>
        <v>10000000</v>
      </c>
      <c r="N70" s="9">
        <f t="shared" si="8"/>
        <v>5249600</v>
      </c>
      <c r="O70" s="9">
        <v>22000</v>
      </c>
      <c r="P70" s="8">
        <f t="shared" si="0"/>
        <v>5227600</v>
      </c>
      <c r="Q70" s="9">
        <f t="shared" si="1"/>
        <v>12588172</v>
      </c>
      <c r="R70" s="9">
        <f t="shared" si="11"/>
        <v>12772400</v>
      </c>
      <c r="S70" s="9">
        <f t="shared" si="3"/>
        <v>184228</v>
      </c>
      <c r="T70" s="10">
        <f t="shared" si="4"/>
        <v>-1.4423914064702015</v>
      </c>
    </row>
    <row r="71" spans="1:20" x14ac:dyDescent="0.3">
      <c r="A71" s="6" t="s">
        <v>66</v>
      </c>
      <c r="B71" s="7">
        <v>3</v>
      </c>
      <c r="C71" s="8">
        <v>19000000</v>
      </c>
      <c r="D71" s="9">
        <f t="shared" si="5"/>
        <v>228000</v>
      </c>
      <c r="E71" s="9">
        <v>1504700</v>
      </c>
      <c r="F71" s="9">
        <v>3996803</v>
      </c>
      <c r="G71" s="8">
        <f t="shared" si="6"/>
        <v>5729503</v>
      </c>
      <c r="H71" s="9">
        <v>0</v>
      </c>
      <c r="I71" s="9">
        <f t="shared" si="10"/>
        <v>165000</v>
      </c>
      <c r="J71" s="9">
        <f t="shared" si="12"/>
        <v>180000</v>
      </c>
      <c r="K71" s="9">
        <f t="shared" si="13"/>
        <v>1980000</v>
      </c>
      <c r="L71" s="9">
        <f t="shared" si="7"/>
        <v>5600000</v>
      </c>
      <c r="M71" s="9">
        <f t="shared" si="14"/>
        <v>11000000</v>
      </c>
      <c r="N71" s="9">
        <f t="shared" si="8"/>
        <v>5569600</v>
      </c>
      <c r="O71" s="9">
        <v>22000</v>
      </c>
      <c r="P71" s="8">
        <f t="shared" si="0"/>
        <v>5547600</v>
      </c>
      <c r="Q71" s="9">
        <f t="shared" si="1"/>
        <v>13270497</v>
      </c>
      <c r="R71" s="9">
        <f t="shared" si="11"/>
        <v>13452400</v>
      </c>
      <c r="S71" s="9">
        <f t="shared" si="3"/>
        <v>181903</v>
      </c>
      <c r="T71" s="10">
        <f t="shared" si="4"/>
        <v>-1.3521973774196425</v>
      </c>
    </row>
    <row r="72" spans="1:20" x14ac:dyDescent="0.3">
      <c r="A72" s="6" t="s">
        <v>67</v>
      </c>
      <c r="B72" s="7">
        <v>3</v>
      </c>
      <c r="C72" s="8">
        <v>20000000</v>
      </c>
      <c r="D72" s="9">
        <f t="shared" si="5"/>
        <v>240000</v>
      </c>
      <c r="E72" s="9">
        <v>1584700</v>
      </c>
      <c r="F72" s="9">
        <v>4222478</v>
      </c>
      <c r="G72" s="8">
        <f t="shared" si="6"/>
        <v>6047178</v>
      </c>
      <c r="H72" s="9">
        <v>0</v>
      </c>
      <c r="I72" s="9">
        <f t="shared" si="10"/>
        <v>165000</v>
      </c>
      <c r="J72" s="9">
        <f t="shared" si="12"/>
        <v>180000</v>
      </c>
      <c r="K72" s="9">
        <f t="shared" si="13"/>
        <v>1980000</v>
      </c>
      <c r="L72" s="9">
        <f t="shared" si="7"/>
        <v>5600000</v>
      </c>
      <c r="M72" s="9">
        <f t="shared" si="14"/>
        <v>12000000</v>
      </c>
      <c r="N72" s="9">
        <f t="shared" si="8"/>
        <v>5889600</v>
      </c>
      <c r="O72" s="9">
        <v>22000</v>
      </c>
      <c r="P72" s="8">
        <f t="shared" si="0"/>
        <v>5867600</v>
      </c>
      <c r="Q72" s="9">
        <f t="shared" si="1"/>
        <v>13952822</v>
      </c>
      <c r="R72" s="9">
        <f t="shared" si="11"/>
        <v>14132400</v>
      </c>
      <c r="S72" s="9">
        <f t="shared" si="3"/>
        <v>179578</v>
      </c>
      <c r="T72" s="10">
        <f t="shared" si="4"/>
        <v>-1.2706829696300699</v>
      </c>
    </row>
    <row r="73" spans="1:20" x14ac:dyDescent="0.3">
      <c r="A73" s="6" t="s">
        <v>68</v>
      </c>
      <c r="B73" s="7">
        <v>3</v>
      </c>
      <c r="C73" s="8">
        <v>25000000</v>
      </c>
      <c r="D73" s="9">
        <f t="shared" si="5"/>
        <v>300000</v>
      </c>
      <c r="E73" s="9">
        <v>1984700</v>
      </c>
      <c r="F73" s="9">
        <v>5350853</v>
      </c>
      <c r="G73" s="8">
        <f t="shared" si="6"/>
        <v>7635553</v>
      </c>
      <c r="H73" s="9">
        <v>0</v>
      </c>
      <c r="I73" s="9">
        <f t="shared" si="10"/>
        <v>165000</v>
      </c>
      <c r="J73" s="9">
        <f t="shared" si="12"/>
        <v>180000</v>
      </c>
      <c r="K73" s="9">
        <f t="shared" si="13"/>
        <v>1980000</v>
      </c>
      <c r="L73" s="9">
        <f t="shared" si="7"/>
        <v>5600000</v>
      </c>
      <c r="M73" s="9">
        <f t="shared" si="14"/>
        <v>17000000</v>
      </c>
      <c r="N73" s="9">
        <f t="shared" si="8"/>
        <v>7489600</v>
      </c>
      <c r="O73" s="9">
        <v>22000</v>
      </c>
      <c r="P73" s="8">
        <f t="shared" si="0"/>
        <v>7467600</v>
      </c>
      <c r="Q73" s="9">
        <f t="shared" si="1"/>
        <v>17364447</v>
      </c>
      <c r="R73" s="9">
        <f t="shared" si="11"/>
        <v>17532400</v>
      </c>
      <c r="S73" s="9">
        <f t="shared" si="3"/>
        <v>167953</v>
      </c>
      <c r="T73" s="10">
        <f t="shared" si="4"/>
        <v>-0.95795783805982071</v>
      </c>
    </row>
    <row r="74" spans="1:20" x14ac:dyDescent="0.3">
      <c r="A74" s="6" t="s">
        <v>69</v>
      </c>
      <c r="B74" s="7">
        <v>3</v>
      </c>
      <c r="C74" s="8">
        <v>30000000</v>
      </c>
      <c r="D74" s="9">
        <f>+C74*1.2%</f>
        <v>360000</v>
      </c>
      <c r="E74" s="9">
        <v>2384700</v>
      </c>
      <c r="F74" s="9">
        <v>6479228</v>
      </c>
      <c r="G74" s="8">
        <f>+D74+E74+F74</f>
        <v>9223928</v>
      </c>
      <c r="H74" s="9">
        <v>0</v>
      </c>
      <c r="I74" s="9">
        <f t="shared" si="10"/>
        <v>165000</v>
      </c>
      <c r="J74" s="9">
        <f t="shared" si="12"/>
        <v>180000</v>
      </c>
      <c r="K74" s="9">
        <f t="shared" si="13"/>
        <v>1980000</v>
      </c>
      <c r="L74" s="9">
        <f>IF(C74&lt;2400000,0,MIN(C74,8000000)-2400000)</f>
        <v>5600000</v>
      </c>
      <c r="M74" s="9">
        <f t="shared" si="14"/>
        <v>22000000</v>
      </c>
      <c r="N74" s="9">
        <f>0+(I74*16%)+(J74*20%)+(K74*24%)+(L74*27%)+(M74*32%)</f>
        <v>9089600</v>
      </c>
      <c r="O74" s="9">
        <v>22000</v>
      </c>
      <c r="P74" s="8">
        <f>+N74-O74</f>
        <v>9067600</v>
      </c>
      <c r="Q74" s="9">
        <f t="shared" ref="Q74" si="15">+C74-G74</f>
        <v>20776072</v>
      </c>
      <c r="R74" s="9">
        <f t="shared" si="11"/>
        <v>20932400</v>
      </c>
      <c r="S74" s="9">
        <f t="shared" ref="S74" si="16">+R74-Q74</f>
        <v>156328</v>
      </c>
      <c r="T74" s="10">
        <f t="shared" ref="T74" si="17">+(Q74-R74)/R74*100</f>
        <v>-0.7468231067627219</v>
      </c>
    </row>
  </sheetData>
  <mergeCells count="16">
    <mergeCell ref="A6:A8"/>
    <mergeCell ref="B6:B8"/>
    <mergeCell ref="C6:C8"/>
    <mergeCell ref="D6:G6"/>
    <mergeCell ref="H6:P6"/>
    <mergeCell ref="Q6:Q8"/>
    <mergeCell ref="R6:R8"/>
    <mergeCell ref="S6:S8"/>
    <mergeCell ref="T6:T8"/>
    <mergeCell ref="D7:D8"/>
    <mergeCell ref="E7:E8"/>
    <mergeCell ref="F7:F8"/>
    <mergeCell ref="G7:G8"/>
    <mergeCell ref="N7:N8"/>
    <mergeCell ref="O7:O8"/>
    <mergeCell ref="P7:P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18</vt:i4>
      </vt:variant>
    </vt:vector>
  </HeadingPairs>
  <TitlesOfParts>
    <vt:vector size="18" baseType="lpstr">
      <vt:lpstr>1 part IGR</vt:lpstr>
      <vt:lpstr>Graphique 1 part</vt:lpstr>
      <vt:lpstr>1,5 Parts</vt:lpstr>
      <vt:lpstr>Graphique 1,5 parts</vt:lpstr>
      <vt:lpstr>2 Parts</vt:lpstr>
      <vt:lpstr>Graphique 2 parts</vt:lpstr>
      <vt:lpstr>2,5 Parts</vt:lpstr>
      <vt:lpstr>Graphique 2,5 parts </vt:lpstr>
      <vt:lpstr>3 Parts</vt:lpstr>
      <vt:lpstr>Graphique 3 parts</vt:lpstr>
      <vt:lpstr>3,5 Parts</vt:lpstr>
      <vt:lpstr>Graphique 3,5 parts</vt:lpstr>
      <vt:lpstr>4 Parts</vt:lpstr>
      <vt:lpstr>Graphique 4 parts</vt:lpstr>
      <vt:lpstr>4,5 Parts</vt:lpstr>
      <vt:lpstr>Graphique 4,5 parts</vt:lpstr>
      <vt:lpstr>5 Parts</vt:lpstr>
      <vt:lpstr>Graphique 5 parts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ENOKOU</dc:creator>
  <cp:lastModifiedBy>Pacome TOTOKRA</cp:lastModifiedBy>
  <cp:lastPrinted>2022-07-25T19:04:49Z</cp:lastPrinted>
  <dcterms:created xsi:type="dcterms:W3CDTF">2022-07-17T15:58:40Z</dcterms:created>
  <dcterms:modified xsi:type="dcterms:W3CDTF">2022-07-25T19:37:57Z</dcterms:modified>
</cp:coreProperties>
</file>